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omments3.xml" ContentType="application/vnd.openxmlformats-officedocument.spreadsheetml.comment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ver" sheetId="1" state="visible" r:id="rId3"/>
    <sheet name="Benefits Map" sheetId="2" state="visible" r:id="rId4"/>
    <sheet name="ROI Driver Matrix" sheetId="3" state="visible" r:id="rId5"/>
  </sheets>
  <calcPr iterateCount="100" refMode="A1" iterate="false" iterateDelta="0.0001"/>
  <extLst>
    <ext xmlns:loext="http://schemas.libreoffice.org/" uri="{7626C862-2A13-11E5-B345-FEFF819CDC9F}">
      <loext:extCalcPr stringRefSyntax="ExcelA1"/>
    </ext>
  </extLst>
</workbook>
</file>

<file path=xl/comments3.xml><?xml version="1.0" encoding="utf-8"?>
<comments xmlns="http://schemas.openxmlformats.org/spreadsheetml/2006/main" xmlns:xdr="http://schemas.openxmlformats.org/drawingml/2006/spreadsheetDrawing">
  <authors>
    <author>ERP Method</author>
  </authors>
  <commentList>
    <comment ref="D4" authorId="0">
      <text>
        <r>
          <rPr>
            <sz val="10"/>
            <rFont val="Arial"/>
            <family val="2"/>
          </rPr>
          <t xml:space="preserve">Baseline = today's quantified state. Source from MI / finance system.</t>
        </r>
      </text>
    </comment>
  </commentList>
</comments>
</file>

<file path=xl/sharedStrings.xml><?xml version="1.0" encoding="utf-8"?>
<sst xmlns="http://schemas.openxmlformats.org/spreadsheetml/2006/main" count="120" uniqueCount="108">
  <si>
    <t xml:space="preserve">Benefits Map &amp; ROI Driver Matrix</t>
  </si>
  <si>
    <t xml:space="preserve">Stage 2 anchor - establishes the benefits side of the business case</t>
  </si>
  <si>
    <t xml:space="preserve">What this workbook does</t>
  </si>
  <si>
    <t xml:space="preserve">Quantifies the benefit case at Stage 2, before any cost number is real. The Benefits Map links business outcomes to ERP capabilities and to named Benefit Owners. The ROI Driver Matrix takes those benefits, adds baselines and confidence, and rolls up to a 5-year benefit profile. Re-baselined at Stage 12 (FBC) and tracked from Stage 18.</t>
  </si>
  <si>
    <t xml:space="preserve">Benefits Map</t>
  </si>
  <si>
    <t xml:space="preserve">Strategic outcome -&gt; Business benefit -&gt; Driver -&gt; ERP capability -&gt; Owner.</t>
  </si>
  <si>
    <t xml:space="preserve">ID</t>
  </si>
  <si>
    <t xml:space="preserve">Strategic outcome</t>
  </si>
  <si>
    <t xml:space="preserve">Business benefit</t>
  </si>
  <si>
    <t xml:space="preserve">Benefit type</t>
  </si>
  <si>
    <t xml:space="preserve">Driver / lever</t>
  </si>
  <si>
    <t xml:space="preserve">ERP capability enabling it</t>
  </si>
  <si>
    <t xml:space="preserve">Benefit Owner (named, Stage 2)</t>
  </si>
  <si>
    <t xml:space="preserve">Measure of success (KPI)</t>
  </si>
  <si>
    <t xml:space="preserve">B-01</t>
  </si>
  <si>
    <t xml:space="preserve">Working capital efficiency</t>
  </si>
  <si>
    <t xml:space="preserve">Reduction in DSO from 58 to 42 days</t>
  </si>
  <si>
    <t xml:space="preserve">Cash</t>
  </si>
  <si>
    <t xml:space="preserve">Automated dunning, real-time AR ageing, customer credit limits enforced</t>
  </si>
  <si>
    <t xml:space="preserve">AR / Credit Management module</t>
  </si>
  <si>
    <t xml:space="preserve">CFO (or AR Manager nominee)</t>
  </si>
  <si>
    <t xml:space="preserve">DSO in days, monthly trend</t>
  </si>
  <si>
    <t xml:space="preserve">B-02</t>
  </si>
  <si>
    <t xml:space="preserve">Inventory optimisation</t>
  </si>
  <si>
    <t xml:space="preserve">Reduction in slow-moving inventory by 18%</t>
  </si>
  <si>
    <t xml:space="preserve">Cash / cost</t>
  </si>
  <si>
    <t xml:space="preserve">MRP-driven replenishment, demand sensing, ABC stratification</t>
  </si>
  <si>
    <t xml:space="preserve">Supply Planning + WMS</t>
  </si>
  <si>
    <t xml:space="preserve">Supply Chain Director</t>
  </si>
  <si>
    <t xml:space="preserve">Slow-mover £ value, stock turn</t>
  </si>
  <si>
    <t xml:space="preserve">B-03</t>
  </si>
  <si>
    <t xml:space="preserve">Procurement consolidation</t>
  </si>
  <si>
    <t xml:space="preserve">Indirect spend leakage reduced by 12%</t>
  </si>
  <si>
    <t xml:space="preserve">Cost</t>
  </si>
  <si>
    <t xml:space="preserve">Catalogue-driven requisitions, contract compliance reporting</t>
  </si>
  <si>
    <t xml:space="preserve">Procurement / Supplier Management</t>
  </si>
  <si>
    <t xml:space="preserve">CPO</t>
  </si>
  <si>
    <t xml:space="preserve">% PO compliance, off-contract spend</t>
  </si>
  <si>
    <t xml:space="preserve">B-04</t>
  </si>
  <si>
    <t xml:space="preserve">Finance close speed</t>
  </si>
  <si>
    <t xml:space="preserve">Month-end close from 9 to 5 working days</t>
  </si>
  <si>
    <t xml:space="preserve">Productivity</t>
  </si>
  <si>
    <t xml:space="preserve">Real-time GL, automated intercompany, journal approvals in workflow</t>
  </si>
  <si>
    <t xml:space="preserve">GL / Financial Close</t>
  </si>
  <si>
    <t xml:space="preserve">Group Financial Controller</t>
  </si>
  <si>
    <t xml:space="preserve">Working days to close</t>
  </si>
  <si>
    <t xml:space="preserve">B-05</t>
  </si>
  <si>
    <t xml:space="preserve">Order-to-cash cycle</t>
  </si>
  <si>
    <t xml:space="preserve">OTC cycle time reduced by 25%</t>
  </si>
  <si>
    <t xml:space="preserve">Revenue / cost</t>
  </si>
  <si>
    <t xml:space="preserve">ATP, automated invoicing, customer self-service portal</t>
  </si>
  <si>
    <t xml:space="preserve">Sales Order Management + Customer Portal</t>
  </si>
  <si>
    <t xml:space="preserve">Commercial Director</t>
  </si>
  <si>
    <t xml:space="preserve">OTC days; on-time delivery %</t>
  </si>
  <si>
    <t xml:space="preserve">B-06</t>
  </si>
  <si>
    <t xml:space="preserve">Compliance &amp; audit</t>
  </si>
  <si>
    <t xml:space="preserve">External audit fees reduced by 15%; SOX exceptions to zero</t>
  </si>
  <si>
    <t xml:space="preserve">Risk</t>
  </si>
  <si>
    <t xml:space="preserve">Segregation of duties enforced, audit trail, automated controls</t>
  </si>
  <si>
    <t xml:space="preserve">Security &amp; Audit + Workflow</t>
  </si>
  <si>
    <t xml:space="preserve">Group Audit</t>
  </si>
  <si>
    <t xml:space="preserve">SOX exceptions; audit-fee £</t>
  </si>
  <si>
    <t xml:space="preserve">B-07</t>
  </si>
  <si>
    <t xml:space="preserve">Workforce productivity</t>
  </si>
  <si>
    <t xml:space="preserve">Finance shared-service FTE reduced by 8 through automation</t>
  </si>
  <si>
    <t xml:space="preserve">Touchless invoice processing, automated bank reconciliation</t>
  </si>
  <si>
    <t xml:space="preserve">AP automation + Bank integration</t>
  </si>
  <si>
    <t xml:space="preserve">SSC Director</t>
  </si>
  <si>
    <t xml:space="preserve">FTE per £100m revenue</t>
  </si>
  <si>
    <t xml:space="preserve">B-08</t>
  </si>
  <si>
    <t xml:space="preserve">Decision support</t>
  </si>
  <si>
    <t xml:space="preserve">Management reporting cycle from monthly to daily</t>
  </si>
  <si>
    <t xml:space="preserve">Productivity / agility</t>
  </si>
  <si>
    <t xml:space="preserve">Embedded Power BI, real-time data warehouse</t>
  </si>
  <si>
    <t xml:space="preserve">Reporting + Analytics</t>
  </si>
  <si>
    <t xml:space="preserve">CIO</t>
  </si>
  <si>
    <t xml:space="preserve">% of mgmt KPIs available &lt;24hrs</t>
  </si>
  <si>
    <t xml:space="preserve">ROI Driver Matrix</t>
  </si>
  <si>
    <t xml:space="preserve">5-year benefit profile, with confidence weighting. Inputs in BLUE. Linked from Benefits Map.</t>
  </si>
  <si>
    <t xml:space="preserve">Benefit</t>
  </si>
  <si>
    <t xml:space="preserve">Owner</t>
  </si>
  <si>
    <t xml:space="preserve">Baseline (£k/yr)</t>
  </si>
  <si>
    <t xml:space="preserve">Target (£k/yr)</t>
  </si>
  <si>
    <t xml:space="preserve">Annual benefit (£k)</t>
  </si>
  <si>
    <t xml:space="preserve">Confidence (%)</t>
  </si>
  <si>
    <t xml:space="preserve">Weighted (£k)</t>
  </si>
  <si>
    <t xml:space="preserve">Yr 1</t>
  </si>
  <si>
    <t xml:space="preserve">Yr 2</t>
  </si>
  <si>
    <t xml:space="preserve">Yr 3</t>
  </si>
  <si>
    <t xml:space="preserve">Yr 4</t>
  </si>
  <si>
    <t xml:space="preserve">Yr 5</t>
  </si>
  <si>
    <t xml:space="preserve">DSO reduction (working capital one-off + interest)</t>
  </si>
  <si>
    <t xml:space="preserve">CFO</t>
  </si>
  <si>
    <t xml:space="preserve">Slow-moving inventory write-down</t>
  </si>
  <si>
    <t xml:space="preserve">Supply Chain Dir</t>
  </si>
  <si>
    <t xml:space="preserve">Indirect spend leakage</t>
  </si>
  <si>
    <t xml:space="preserve">Finance close productivity (FTE redeploy)</t>
  </si>
  <si>
    <t xml:space="preserve">Group FC</t>
  </si>
  <si>
    <t xml:space="preserve">OTC working capital + revenue protection</t>
  </si>
  <si>
    <t xml:space="preserve">Commercial Dir</t>
  </si>
  <si>
    <t xml:space="preserve">Audit fee + control savings</t>
  </si>
  <si>
    <t xml:space="preserve">Audit</t>
  </si>
  <si>
    <t xml:space="preserve">AP / SSC automation</t>
  </si>
  <si>
    <t xml:space="preserve">SSC Dir</t>
  </si>
  <si>
    <t xml:space="preserve">Decision support (avoided cost / better calls)</t>
  </si>
  <si>
    <t xml:space="preserve">Total benefit</t>
  </si>
  <si>
    <t xml:space="preserve">5-year benefit (cumulative)</t>
  </si>
  <si>
    <t xml:space="preserve">Note: Confidence x annual benefit gives the weighted benefit. Ramp = 25%/60%/100%/100%/100%. Re-baseline at Stage 12 (FBC).</t>
  </si>
</sst>
</file>

<file path=xl/styles.xml><?xml version="1.0" encoding="utf-8"?>
<styleSheet xmlns="http://schemas.openxmlformats.org/spreadsheetml/2006/main">
  <numFmts count="4">
    <numFmt numFmtId="164" formatCode="General"/>
    <numFmt numFmtId="165" formatCode="#,##0;\(#,##0\);\-"/>
    <numFmt numFmtId="166" formatCode="0%"/>
    <numFmt numFmtId="167" formatCode="\£#,##0;&quot;(£&quot;#,##0\);\-"/>
  </numFmts>
  <fonts count="18">
    <font>
      <sz val="11"/>
      <color theme="1"/>
      <name val="Calibri"/>
      <family val="2"/>
      <charset val="1"/>
    </font>
    <font>
      <sz val="10"/>
      <name val="Arial"/>
      <family val="0"/>
    </font>
    <font>
      <sz val="10"/>
      <name val="Arial"/>
      <family val="0"/>
    </font>
    <font>
      <sz val="10"/>
      <name val="Arial"/>
      <family val="0"/>
    </font>
    <font>
      <b val="true"/>
      <sz val="26"/>
      <color rgb="FF1E2761"/>
      <name val="Arial"/>
      <family val="0"/>
      <charset val="1"/>
    </font>
    <font>
      <i val="true"/>
      <sz val="12"/>
      <color rgb="FF595959"/>
      <name val="Arial"/>
      <family val="0"/>
      <charset val="1"/>
    </font>
    <font>
      <b val="true"/>
      <sz val="12"/>
      <color rgb="FF1E2761"/>
      <name val="Arial"/>
      <family val="0"/>
      <charset val="1"/>
    </font>
    <font>
      <sz val="11"/>
      <name val="Arial"/>
      <family val="0"/>
      <charset val="1"/>
    </font>
    <font>
      <b val="true"/>
      <sz val="18"/>
      <color rgb="FF1E2761"/>
      <name val="Arial"/>
      <family val="0"/>
      <charset val="1"/>
    </font>
    <font>
      <i val="true"/>
      <sz val="10"/>
      <color rgb="FF595959"/>
      <name val="Arial"/>
      <family val="0"/>
      <charset val="1"/>
    </font>
    <font>
      <b val="true"/>
      <sz val="11"/>
      <color rgb="FFFFFFFF"/>
      <name val="Arial"/>
      <family val="0"/>
      <charset val="1"/>
    </font>
    <font>
      <sz val="10"/>
      <color rgb="FF000000"/>
      <name val="Arial"/>
      <family val="0"/>
      <charset val="1"/>
    </font>
    <font>
      <sz val="10"/>
      <name val="Arial"/>
      <family val="0"/>
      <charset val="1"/>
    </font>
    <font>
      <sz val="10"/>
      <color rgb="FF0000FF"/>
      <name val="Arial"/>
      <family val="0"/>
      <charset val="1"/>
    </font>
    <font>
      <b val="true"/>
      <sz val="10"/>
      <name val="Arial"/>
      <family val="0"/>
      <charset val="1"/>
    </font>
    <font>
      <b val="true"/>
      <sz val="12"/>
      <color rgb="FFB85042"/>
      <name val="Arial"/>
      <family val="0"/>
      <charset val="1"/>
    </font>
    <font>
      <i val="true"/>
      <sz val="9"/>
      <color rgb="FF595959"/>
      <name val="Arial"/>
      <family val="0"/>
      <charset val="1"/>
    </font>
    <font>
      <sz val="10"/>
      <name val="Arial"/>
      <family val="2"/>
    </font>
  </fonts>
  <fills count="3">
    <fill>
      <patternFill patternType="none"/>
    </fill>
    <fill>
      <patternFill patternType="gray125"/>
    </fill>
    <fill>
      <patternFill patternType="solid">
        <fgColor rgb="FF1E2761"/>
        <bgColor rgb="FF333333"/>
      </patternFill>
    </fill>
  </fills>
  <borders count="2">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general" vertical="center" textRotation="0" wrapText="true" indent="0" shrinkToFit="false"/>
      <protection locked="true" hidden="false"/>
    </xf>
    <xf numFmtId="165" fontId="13" fillId="0" borderId="1" xfId="0" applyFont="true" applyBorder="true" applyAlignment="true" applyProtection="false">
      <alignment horizontal="general" vertical="center" textRotation="0" wrapText="true" indent="0" shrinkToFit="false"/>
      <protection locked="true" hidden="false"/>
    </xf>
    <xf numFmtId="165" fontId="12" fillId="0" borderId="1" xfId="0" applyFont="true" applyBorder="true" applyAlignment="true" applyProtection="false">
      <alignment horizontal="general" vertical="center" textRotation="0" wrapText="true" indent="0" shrinkToFit="false"/>
      <protection locked="true" hidden="false"/>
    </xf>
    <xf numFmtId="166" fontId="13" fillId="0" borderId="1" xfId="0" applyFont="true" applyBorder="true" applyAlignment="true" applyProtection="false">
      <alignment horizontal="general" vertical="center" textRotation="0" wrapText="true" indent="0" shrinkToFit="false"/>
      <protection locked="true" hidden="false"/>
    </xf>
    <xf numFmtId="165" fontId="14"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2" borderId="1" xfId="0" applyFont="false" applyBorder="true" applyAlignment="fals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right" vertical="center" textRotation="0" wrapText="false" indent="0" shrinkToFit="false"/>
      <protection locked="true" hidden="false"/>
    </xf>
    <xf numFmtId="165" fontId="10" fillId="2" borderId="1" xfId="0" applyFont="true" applyBorder="true" applyAlignment="true" applyProtection="false">
      <alignment horizontal="right"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7"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B85042"/>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1E2761"/>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2"/>
    <col collapsed="false" customWidth="true" hidden="false" outlineLevel="0" max="2" min="2" style="0" width="105"/>
  </cols>
  <sheetData>
    <row r="2" customFormat="false" ht="31.5" hidden="false" customHeight="false" outlineLevel="0" collapsed="false">
      <c r="B2" s="1" t="s">
        <v>0</v>
      </c>
    </row>
    <row r="3" customFormat="false" ht="15" hidden="false" customHeight="false" outlineLevel="0" collapsed="false">
      <c r="B3" s="2" t="s">
        <v>1</v>
      </c>
    </row>
    <row r="5" customFormat="false" ht="15" hidden="false" customHeight="false" outlineLevel="0" collapsed="false">
      <c r="B5" s="3" t="s">
        <v>2</v>
      </c>
    </row>
    <row r="6" customFormat="false" ht="79.5" hidden="false" customHeight="true" outlineLevel="0" collapsed="false">
      <c r="B6" s="4" t="s">
        <v>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8"/>
    <col collapsed="false" customWidth="true" hidden="false" outlineLevel="0" max="2" min="2" style="0" width="26"/>
    <col collapsed="false" customWidth="true" hidden="false" outlineLevel="0" max="3" min="3" style="0" width="38"/>
    <col collapsed="false" customWidth="true" hidden="false" outlineLevel="0" max="4" min="4" style="0" width="16"/>
    <col collapsed="false" customWidth="true" hidden="false" outlineLevel="0" max="5" min="5" style="0" width="32"/>
    <col collapsed="false" customWidth="true" hidden="false" outlineLevel="0" max="6" min="6" style="0" width="28"/>
    <col collapsed="false" customWidth="true" hidden="false" outlineLevel="0" max="7" min="7" style="0" width="22"/>
    <col collapsed="false" customWidth="true" hidden="false" outlineLevel="0" max="8" min="8" style="0" width="32"/>
  </cols>
  <sheetData>
    <row r="1" customFormat="false" ht="30" hidden="false" customHeight="true" outlineLevel="0" collapsed="false">
      <c r="A1" s="5" t="s">
        <v>4</v>
      </c>
      <c r="B1" s="5"/>
      <c r="C1" s="5"/>
      <c r="D1" s="5"/>
      <c r="E1" s="5"/>
      <c r="F1" s="5"/>
      <c r="G1" s="5"/>
      <c r="H1" s="5"/>
    </row>
    <row r="2" customFormat="false" ht="18" hidden="false" customHeight="true" outlineLevel="0" collapsed="false">
      <c r="A2" s="6" t="s">
        <v>5</v>
      </c>
      <c r="B2" s="6"/>
      <c r="C2" s="6"/>
      <c r="D2" s="6"/>
      <c r="E2" s="6"/>
      <c r="F2" s="6"/>
      <c r="G2" s="6"/>
      <c r="H2" s="6"/>
    </row>
    <row r="4" customFormat="false" ht="31.5" hidden="false" customHeight="true" outlineLevel="0" collapsed="false">
      <c r="A4" s="7" t="s">
        <v>6</v>
      </c>
      <c r="B4" s="7" t="s">
        <v>7</v>
      </c>
      <c r="C4" s="7" t="s">
        <v>8</v>
      </c>
      <c r="D4" s="7" t="s">
        <v>9</v>
      </c>
      <c r="E4" s="7" t="s">
        <v>10</v>
      </c>
      <c r="F4" s="7" t="s">
        <v>11</v>
      </c>
      <c r="G4" s="7" t="s">
        <v>12</v>
      </c>
      <c r="H4" s="7" t="s">
        <v>13</v>
      </c>
    </row>
    <row r="5" customFormat="false" ht="49.5" hidden="false" customHeight="true" outlineLevel="0" collapsed="false">
      <c r="A5" s="8" t="s">
        <v>14</v>
      </c>
      <c r="B5" s="8" t="s">
        <v>15</v>
      </c>
      <c r="C5" s="8" t="s">
        <v>16</v>
      </c>
      <c r="D5" s="8" t="s">
        <v>17</v>
      </c>
      <c r="E5" s="8" t="s">
        <v>18</v>
      </c>
      <c r="F5" s="8" t="s">
        <v>19</v>
      </c>
      <c r="G5" s="8" t="s">
        <v>20</v>
      </c>
      <c r="H5" s="8" t="s">
        <v>21</v>
      </c>
    </row>
    <row r="6" customFormat="false" ht="49.5" hidden="false" customHeight="true" outlineLevel="0" collapsed="false">
      <c r="A6" s="8" t="s">
        <v>22</v>
      </c>
      <c r="B6" s="8" t="s">
        <v>23</v>
      </c>
      <c r="C6" s="8" t="s">
        <v>24</v>
      </c>
      <c r="D6" s="8" t="s">
        <v>25</v>
      </c>
      <c r="E6" s="8" t="s">
        <v>26</v>
      </c>
      <c r="F6" s="8" t="s">
        <v>27</v>
      </c>
      <c r="G6" s="8" t="s">
        <v>28</v>
      </c>
      <c r="H6" s="8" t="s">
        <v>29</v>
      </c>
    </row>
    <row r="7" customFormat="false" ht="49.5" hidden="false" customHeight="true" outlineLevel="0" collapsed="false">
      <c r="A7" s="8" t="s">
        <v>30</v>
      </c>
      <c r="B7" s="8" t="s">
        <v>31</v>
      </c>
      <c r="C7" s="8" t="s">
        <v>32</v>
      </c>
      <c r="D7" s="8" t="s">
        <v>33</v>
      </c>
      <c r="E7" s="8" t="s">
        <v>34</v>
      </c>
      <c r="F7" s="8" t="s">
        <v>35</v>
      </c>
      <c r="G7" s="8" t="s">
        <v>36</v>
      </c>
      <c r="H7" s="8" t="s">
        <v>37</v>
      </c>
    </row>
    <row r="8" customFormat="false" ht="49.5" hidden="false" customHeight="true" outlineLevel="0" collapsed="false">
      <c r="A8" s="8" t="s">
        <v>38</v>
      </c>
      <c r="B8" s="8" t="s">
        <v>39</v>
      </c>
      <c r="C8" s="8" t="s">
        <v>40</v>
      </c>
      <c r="D8" s="8" t="s">
        <v>41</v>
      </c>
      <c r="E8" s="8" t="s">
        <v>42</v>
      </c>
      <c r="F8" s="8" t="s">
        <v>43</v>
      </c>
      <c r="G8" s="8" t="s">
        <v>44</v>
      </c>
      <c r="H8" s="8" t="s">
        <v>45</v>
      </c>
    </row>
    <row r="9" customFormat="false" ht="49.5" hidden="false" customHeight="true" outlineLevel="0" collapsed="false">
      <c r="A9" s="8" t="s">
        <v>46</v>
      </c>
      <c r="B9" s="8" t="s">
        <v>47</v>
      </c>
      <c r="C9" s="8" t="s">
        <v>48</v>
      </c>
      <c r="D9" s="8" t="s">
        <v>49</v>
      </c>
      <c r="E9" s="8" t="s">
        <v>50</v>
      </c>
      <c r="F9" s="8" t="s">
        <v>51</v>
      </c>
      <c r="G9" s="8" t="s">
        <v>52</v>
      </c>
      <c r="H9" s="8" t="s">
        <v>53</v>
      </c>
    </row>
    <row r="10" customFormat="false" ht="49.5" hidden="false" customHeight="true" outlineLevel="0" collapsed="false">
      <c r="A10" s="8" t="s">
        <v>54</v>
      </c>
      <c r="B10" s="8" t="s">
        <v>55</v>
      </c>
      <c r="C10" s="8" t="s">
        <v>56</v>
      </c>
      <c r="D10" s="8" t="s">
        <v>57</v>
      </c>
      <c r="E10" s="8" t="s">
        <v>58</v>
      </c>
      <c r="F10" s="8" t="s">
        <v>59</v>
      </c>
      <c r="G10" s="8" t="s">
        <v>60</v>
      </c>
      <c r="H10" s="8" t="s">
        <v>61</v>
      </c>
    </row>
    <row r="11" customFormat="false" ht="49.5" hidden="false" customHeight="true" outlineLevel="0" collapsed="false">
      <c r="A11" s="8" t="s">
        <v>62</v>
      </c>
      <c r="B11" s="8" t="s">
        <v>63</v>
      </c>
      <c r="C11" s="8" t="s">
        <v>64</v>
      </c>
      <c r="D11" s="8" t="s">
        <v>33</v>
      </c>
      <c r="E11" s="8" t="s">
        <v>65</v>
      </c>
      <c r="F11" s="8" t="s">
        <v>66</v>
      </c>
      <c r="G11" s="8" t="s">
        <v>67</v>
      </c>
      <c r="H11" s="8" t="s">
        <v>68</v>
      </c>
    </row>
    <row r="12" customFormat="false" ht="49.5" hidden="false" customHeight="true" outlineLevel="0" collapsed="false">
      <c r="A12" s="8" t="s">
        <v>69</v>
      </c>
      <c r="B12" s="8" t="s">
        <v>70</v>
      </c>
      <c r="C12" s="8" t="s">
        <v>71</v>
      </c>
      <c r="D12" s="8" t="s">
        <v>72</v>
      </c>
      <c r="E12" s="8" t="s">
        <v>73</v>
      </c>
      <c r="F12" s="8" t="s">
        <v>74</v>
      </c>
      <c r="G12" s="8" t="s">
        <v>75</v>
      </c>
      <c r="H12" s="8" t="s">
        <v>76</v>
      </c>
    </row>
  </sheetData>
  <mergeCells count="2">
    <mergeCell ref="A1:H1"/>
    <mergeCell ref="A2:H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8"/>
    <col collapsed="false" customWidth="true" hidden="false" outlineLevel="0" max="2" min="2" style="0" width="30"/>
    <col collapsed="false" customWidth="true" hidden="false" outlineLevel="0" max="3" min="3" style="0" width="22"/>
    <col collapsed="false" customWidth="true" hidden="false" outlineLevel="0" max="6" min="4" style="0" width="14"/>
    <col collapsed="false" customWidth="true" hidden="false" outlineLevel="0" max="7" min="7" style="0" width="12"/>
    <col collapsed="false" customWidth="true" hidden="false" outlineLevel="0" max="8" min="8" style="0" width="14"/>
    <col collapsed="false" customWidth="true" hidden="false" outlineLevel="0" max="13" min="9" style="0" width="12"/>
  </cols>
  <sheetData>
    <row r="1" customFormat="false" ht="30" hidden="false" customHeight="true" outlineLevel="0" collapsed="false">
      <c r="A1" s="5" t="s">
        <v>77</v>
      </c>
      <c r="B1" s="5"/>
      <c r="C1" s="5"/>
      <c r="D1" s="5"/>
      <c r="E1" s="5"/>
      <c r="F1" s="5"/>
      <c r="G1" s="5"/>
      <c r="H1" s="5"/>
      <c r="I1" s="5"/>
      <c r="J1" s="5"/>
      <c r="K1" s="5"/>
      <c r="L1" s="5"/>
      <c r="M1" s="5"/>
    </row>
    <row r="2" customFormat="false" ht="18" hidden="false" customHeight="true" outlineLevel="0" collapsed="false">
      <c r="A2" s="6" t="s">
        <v>78</v>
      </c>
      <c r="B2" s="6"/>
      <c r="C2" s="6"/>
      <c r="D2" s="6"/>
      <c r="E2" s="6"/>
      <c r="F2" s="6"/>
      <c r="G2" s="6"/>
      <c r="H2" s="6"/>
      <c r="I2" s="6"/>
      <c r="J2" s="6"/>
      <c r="K2" s="6"/>
      <c r="L2" s="6"/>
      <c r="M2" s="6"/>
    </row>
    <row r="4" customFormat="false" ht="31.5" hidden="false" customHeight="true" outlineLevel="0" collapsed="false">
      <c r="A4" s="7" t="s">
        <v>6</v>
      </c>
      <c r="B4" s="7" t="s">
        <v>79</v>
      </c>
      <c r="C4" s="7" t="s">
        <v>80</v>
      </c>
      <c r="D4" s="7" t="s">
        <v>81</v>
      </c>
      <c r="E4" s="7" t="s">
        <v>82</v>
      </c>
      <c r="F4" s="7" t="s">
        <v>83</v>
      </c>
      <c r="G4" s="7" t="s">
        <v>84</v>
      </c>
      <c r="H4" s="7" t="s">
        <v>85</v>
      </c>
      <c r="I4" s="7" t="s">
        <v>86</v>
      </c>
      <c r="J4" s="7" t="s">
        <v>87</v>
      </c>
      <c r="K4" s="7" t="s">
        <v>88</v>
      </c>
      <c r="L4" s="7" t="s">
        <v>89</v>
      </c>
      <c r="M4" s="7" t="s">
        <v>90</v>
      </c>
    </row>
    <row r="5" customFormat="false" ht="23.85" hidden="false" customHeight="false" outlineLevel="0" collapsed="false">
      <c r="A5" s="9" t="s">
        <v>14</v>
      </c>
      <c r="B5" s="9" t="s">
        <v>91</v>
      </c>
      <c r="C5" s="9" t="s">
        <v>92</v>
      </c>
      <c r="D5" s="10" t="n">
        <v>0</v>
      </c>
      <c r="E5" s="10" t="n">
        <v>1800</v>
      </c>
      <c r="F5" s="11" t="n">
        <f aca="false">E5-D5</f>
        <v>1800</v>
      </c>
      <c r="G5" s="12" t="n">
        <v>0.7</v>
      </c>
      <c r="H5" s="13" t="n">
        <f aca="false">F5*G5</f>
        <v>1260</v>
      </c>
      <c r="I5" s="14" t="n">
        <f aca="false">H5*0.25</f>
        <v>315</v>
      </c>
      <c r="J5" s="14" t="n">
        <f aca="false">H5*0.6</f>
        <v>756</v>
      </c>
      <c r="K5" s="14" t="n">
        <f aca="false">H5*1</f>
        <v>1260</v>
      </c>
      <c r="L5" s="14" t="n">
        <f aca="false">H5*1</f>
        <v>1260</v>
      </c>
      <c r="M5" s="14" t="n">
        <f aca="false">H5*1</f>
        <v>1260</v>
      </c>
    </row>
    <row r="6" customFormat="false" ht="15" hidden="false" customHeight="false" outlineLevel="0" collapsed="false">
      <c r="A6" s="9" t="s">
        <v>22</v>
      </c>
      <c r="B6" s="9" t="s">
        <v>93</v>
      </c>
      <c r="C6" s="9" t="s">
        <v>94</v>
      </c>
      <c r="D6" s="10" t="n">
        <v>0</v>
      </c>
      <c r="E6" s="10" t="n">
        <v>950</v>
      </c>
      <c r="F6" s="11" t="n">
        <f aca="false">E6-D6</f>
        <v>950</v>
      </c>
      <c r="G6" s="12" t="n">
        <v>0.6</v>
      </c>
      <c r="H6" s="13" t="n">
        <f aca="false">F6*G6</f>
        <v>570</v>
      </c>
      <c r="I6" s="14" t="n">
        <f aca="false">H6*0.25</f>
        <v>142.5</v>
      </c>
      <c r="J6" s="14" t="n">
        <f aca="false">H6*0.6</f>
        <v>342</v>
      </c>
      <c r="K6" s="14" t="n">
        <f aca="false">H6*1</f>
        <v>570</v>
      </c>
      <c r="L6" s="14" t="n">
        <f aca="false">H6*1</f>
        <v>570</v>
      </c>
      <c r="M6" s="14" t="n">
        <f aca="false">H6*1</f>
        <v>570</v>
      </c>
    </row>
    <row r="7" customFormat="false" ht="15" hidden="false" customHeight="false" outlineLevel="0" collapsed="false">
      <c r="A7" s="9" t="s">
        <v>30</v>
      </c>
      <c r="B7" s="9" t="s">
        <v>95</v>
      </c>
      <c r="C7" s="9" t="s">
        <v>36</v>
      </c>
      <c r="D7" s="10" t="n">
        <v>0</v>
      </c>
      <c r="E7" s="10" t="n">
        <v>1400</v>
      </c>
      <c r="F7" s="11" t="n">
        <f aca="false">E7-D7</f>
        <v>1400</v>
      </c>
      <c r="G7" s="12" t="n">
        <v>0.65</v>
      </c>
      <c r="H7" s="13" t="n">
        <f aca="false">F7*G7</f>
        <v>910</v>
      </c>
      <c r="I7" s="14" t="n">
        <f aca="false">H7*0.25</f>
        <v>227.5</v>
      </c>
      <c r="J7" s="14" t="n">
        <f aca="false">H7*0.6</f>
        <v>546</v>
      </c>
      <c r="K7" s="14" t="n">
        <f aca="false">H7*1</f>
        <v>910</v>
      </c>
      <c r="L7" s="14" t="n">
        <f aca="false">H7*1</f>
        <v>910</v>
      </c>
      <c r="M7" s="14" t="n">
        <f aca="false">H7*1</f>
        <v>910</v>
      </c>
    </row>
    <row r="8" customFormat="false" ht="23.85" hidden="false" customHeight="false" outlineLevel="0" collapsed="false">
      <c r="A8" s="9" t="s">
        <v>38</v>
      </c>
      <c r="B8" s="9" t="s">
        <v>96</v>
      </c>
      <c r="C8" s="9" t="s">
        <v>97</v>
      </c>
      <c r="D8" s="10" t="n">
        <v>0</v>
      </c>
      <c r="E8" s="10" t="n">
        <v>480</v>
      </c>
      <c r="F8" s="11" t="n">
        <f aca="false">E8-D8</f>
        <v>480</v>
      </c>
      <c r="G8" s="12" t="n">
        <v>0.75</v>
      </c>
      <c r="H8" s="13" t="n">
        <f aca="false">F8*G8</f>
        <v>360</v>
      </c>
      <c r="I8" s="14" t="n">
        <f aca="false">H8*0.25</f>
        <v>90</v>
      </c>
      <c r="J8" s="14" t="n">
        <f aca="false">H8*0.6</f>
        <v>216</v>
      </c>
      <c r="K8" s="14" t="n">
        <f aca="false">H8*1</f>
        <v>360</v>
      </c>
      <c r="L8" s="14" t="n">
        <f aca="false">H8*1</f>
        <v>360</v>
      </c>
      <c r="M8" s="14" t="n">
        <f aca="false">H8*1</f>
        <v>360</v>
      </c>
    </row>
    <row r="9" customFormat="false" ht="23.85" hidden="false" customHeight="false" outlineLevel="0" collapsed="false">
      <c r="A9" s="9" t="s">
        <v>46</v>
      </c>
      <c r="B9" s="9" t="s">
        <v>98</v>
      </c>
      <c r="C9" s="9" t="s">
        <v>99</v>
      </c>
      <c r="D9" s="10" t="n">
        <v>0</v>
      </c>
      <c r="E9" s="10" t="n">
        <v>720</v>
      </c>
      <c r="F9" s="11" t="n">
        <f aca="false">E9-D9</f>
        <v>720</v>
      </c>
      <c r="G9" s="12" t="n">
        <v>0.55</v>
      </c>
      <c r="H9" s="13" t="n">
        <f aca="false">F9*G9</f>
        <v>396</v>
      </c>
      <c r="I9" s="14" t="n">
        <f aca="false">H9*0.25</f>
        <v>99</v>
      </c>
      <c r="J9" s="14" t="n">
        <f aca="false">H9*0.6</f>
        <v>237.6</v>
      </c>
      <c r="K9" s="14" t="n">
        <f aca="false">H9*1</f>
        <v>396</v>
      </c>
      <c r="L9" s="14" t="n">
        <f aca="false">H9*1</f>
        <v>396</v>
      </c>
      <c r="M9" s="14" t="n">
        <f aca="false">H9*1</f>
        <v>396</v>
      </c>
    </row>
    <row r="10" customFormat="false" ht="15" hidden="false" customHeight="false" outlineLevel="0" collapsed="false">
      <c r="A10" s="9" t="s">
        <v>54</v>
      </c>
      <c r="B10" s="9" t="s">
        <v>100</v>
      </c>
      <c r="C10" s="9" t="s">
        <v>101</v>
      </c>
      <c r="D10" s="10" t="n">
        <v>0</v>
      </c>
      <c r="E10" s="10" t="n">
        <v>220</v>
      </c>
      <c r="F10" s="11" t="n">
        <f aca="false">E10-D10</f>
        <v>220</v>
      </c>
      <c r="G10" s="12" t="n">
        <v>0.8</v>
      </c>
      <c r="H10" s="13" t="n">
        <f aca="false">F10*G10</f>
        <v>176</v>
      </c>
      <c r="I10" s="14" t="n">
        <f aca="false">H10*0.25</f>
        <v>44</v>
      </c>
      <c r="J10" s="14" t="n">
        <f aca="false">H10*0.6</f>
        <v>105.6</v>
      </c>
      <c r="K10" s="14" t="n">
        <f aca="false">H10*1</f>
        <v>176</v>
      </c>
      <c r="L10" s="14" t="n">
        <f aca="false">H10*1</f>
        <v>176</v>
      </c>
      <c r="M10" s="14" t="n">
        <f aca="false">H10*1</f>
        <v>176</v>
      </c>
    </row>
    <row r="11" customFormat="false" ht="15" hidden="false" customHeight="false" outlineLevel="0" collapsed="false">
      <c r="A11" s="9" t="s">
        <v>62</v>
      </c>
      <c r="B11" s="9" t="s">
        <v>102</v>
      </c>
      <c r="C11" s="9" t="s">
        <v>103</v>
      </c>
      <c r="D11" s="10" t="n">
        <v>0</v>
      </c>
      <c r="E11" s="10" t="n">
        <v>540</v>
      </c>
      <c r="F11" s="11" t="n">
        <f aca="false">E11-D11</f>
        <v>540</v>
      </c>
      <c r="G11" s="12" t="n">
        <v>0.7</v>
      </c>
      <c r="H11" s="13" t="n">
        <f aca="false">F11*G11</f>
        <v>378</v>
      </c>
      <c r="I11" s="14" t="n">
        <f aca="false">H11*0.25</f>
        <v>94.5</v>
      </c>
      <c r="J11" s="14" t="n">
        <f aca="false">H11*0.6</f>
        <v>226.8</v>
      </c>
      <c r="K11" s="14" t="n">
        <f aca="false">H11*1</f>
        <v>378</v>
      </c>
      <c r="L11" s="14" t="n">
        <f aca="false">H11*1</f>
        <v>378</v>
      </c>
      <c r="M11" s="14" t="n">
        <f aca="false">H11*1</f>
        <v>378</v>
      </c>
    </row>
    <row r="12" customFormat="false" ht="23.85" hidden="false" customHeight="false" outlineLevel="0" collapsed="false">
      <c r="A12" s="9" t="s">
        <v>69</v>
      </c>
      <c r="B12" s="9" t="s">
        <v>104</v>
      </c>
      <c r="C12" s="9" t="s">
        <v>75</v>
      </c>
      <c r="D12" s="10" t="n">
        <v>0</v>
      </c>
      <c r="E12" s="10" t="n">
        <v>300</v>
      </c>
      <c r="F12" s="11" t="n">
        <f aca="false">E12-D12</f>
        <v>300</v>
      </c>
      <c r="G12" s="12" t="n">
        <v>0.5</v>
      </c>
      <c r="H12" s="13" t="n">
        <f aca="false">F12*G12</f>
        <v>150</v>
      </c>
      <c r="I12" s="14" t="n">
        <f aca="false">H12*0.25</f>
        <v>37.5</v>
      </c>
      <c r="J12" s="14" t="n">
        <f aca="false">H12*0.6</f>
        <v>90</v>
      </c>
      <c r="K12" s="14" t="n">
        <f aca="false">H12*1</f>
        <v>150</v>
      </c>
      <c r="L12" s="14" t="n">
        <f aca="false">H12*1</f>
        <v>150</v>
      </c>
      <c r="M12" s="14" t="n">
        <f aca="false">H12*1</f>
        <v>150</v>
      </c>
    </row>
    <row r="13" customFormat="false" ht="15" hidden="false" customHeight="false" outlineLevel="0" collapsed="false">
      <c r="A13" s="15"/>
      <c r="B13" s="16" t="s">
        <v>105</v>
      </c>
      <c r="C13" s="15"/>
      <c r="D13" s="15"/>
      <c r="E13" s="15"/>
      <c r="F13" s="15"/>
      <c r="G13" s="15"/>
      <c r="H13" s="17" t="n">
        <f aca="false">SUM(H5:H12)</f>
        <v>4200</v>
      </c>
      <c r="I13" s="17" t="n">
        <f aca="false">SUM(I5:I12)</f>
        <v>1050</v>
      </c>
      <c r="J13" s="17" t="n">
        <f aca="false">SUM(J5:J12)</f>
        <v>2520</v>
      </c>
      <c r="K13" s="17" t="n">
        <f aca="false">SUM(K5:K12)</f>
        <v>4200</v>
      </c>
      <c r="L13" s="17" t="n">
        <f aca="false">SUM(L5:L12)</f>
        <v>4200</v>
      </c>
      <c r="M13" s="17" t="n">
        <f aca="false">SUM(M5:M12)</f>
        <v>4200</v>
      </c>
    </row>
    <row r="15" customFormat="false" ht="15" hidden="false" customHeight="false" outlineLevel="0" collapsed="false">
      <c r="B15" s="18" t="s">
        <v>106</v>
      </c>
      <c r="H15" s="19" t="n">
        <f aca="false">SUM(I13:M13)</f>
        <v>16170</v>
      </c>
    </row>
    <row r="17" customFormat="false" ht="15" hidden="false" customHeight="false" outlineLevel="0" collapsed="false">
      <c r="B17" s="20" t="s">
        <v>107</v>
      </c>
    </row>
  </sheetData>
  <mergeCells count="2">
    <mergeCell ref="A1:M1"/>
    <mergeCell ref="A2:M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LibreOffice/26.2.2.2$Linux_X86_64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2026-04-28T14:38:08Z</dcterms:created>
  <dc:creator>openpyxl</dc:creator>
  <dc:description/>
  <dc:language>en-US</dc:language>
  <cp:lastModifiedBy/>
  <dcterms:modified xsi:type="dcterms:W3CDTF">2026-04-28T14:38:08Z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