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500" firstSheet="0" activeTab="0"/>
  </bookViews>
  <sheets>
    <sheet name="Cover" sheetId="1" state="visible" r:id="rId3"/>
    <sheet name="Risks" sheetId="2" state="visible" r:id="rId4"/>
    <sheet name="Assumptions" sheetId="3" state="visible" r:id="rId5"/>
    <sheet name="Issues" sheetId="4" state="visible" r:id="rId6"/>
    <sheet name="Dependencies" sheetId="5" state="visible" r:id="rId7"/>
    <sheet name="Heat Map" sheetId="6" state="visible" r:id="rId8"/>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<sst xmlns="http://schemas.openxmlformats.org/spreadsheetml/2006/main" count="237" uniqueCount="188">
  <si>
    <t xml:space="preserve">RAID Log</t>
  </si>
  <si>
    <t xml:space="preserve">Risks - Assumptions - Issues - Dependencies</t>
  </si>
  <si>
    <t xml:space="preserve">Purpose</t>
  </si>
  <si>
    <t xml:space="preserve">The RAID log is the operational record of risks, assumptions, issues and dependencies across the ERP programme. It is the single source of truth for the Steering Committee and Design Authority. The Programme Manager owns the log; workstream leads update their items weekly; the SteerCo reviews top items monthly.</t>
  </si>
  <si>
    <t xml:space="preserve">How to use this workbook</t>
  </si>
  <si>
    <t xml:space="preserve">  -  Risks: Anything that COULD happen and would affect cost / time / scope / benefit. Score = Likelihood x Impact (1-5 each).</t>
  </si>
  <si>
    <t xml:space="preserve">  -  Assumptions: Anything we are taking as true, that we have not yet verified. Convert to a Risk if it is high-impact and unproven.</t>
  </si>
  <si>
    <t xml:space="preserve">  -  Issues: Something that HAS happened and is causing impact now. Move from Risk to Issue when it has materialised.</t>
  </si>
  <si>
    <t xml:space="preserve">  -  Dependencies: Anything we need from another programme, function, vendor or third party. Track inbound and outbound.</t>
  </si>
  <si>
    <t xml:space="preserve">  -  Heat Map: Visual 5x5 grid showing where risks sit. Refreshed automatically from the Risks sheet.</t>
  </si>
  <si>
    <t xml:space="preserve">Severity scales</t>
  </si>
  <si>
    <t xml:space="preserve">Score</t>
  </si>
  <si>
    <t xml:space="preserve">Likelihood</t>
  </si>
  <si>
    <t xml:space="preserve">Impact</t>
  </si>
  <si>
    <t xml:space="preserve">1</t>
  </si>
  <si>
    <t xml:space="preserve">Rare (&lt;10%)</t>
  </si>
  <si>
    <t xml:space="preserve">Negligible - absorbed in contingency</t>
  </si>
  <si>
    <t xml:space="preserve">2</t>
  </si>
  <si>
    <t xml:space="preserve">Unlikely (10-30%)</t>
  </si>
  <si>
    <t xml:space="preserve">Minor - slips one workstream by &lt;2 weeks</t>
  </si>
  <si>
    <t xml:space="preserve">3</t>
  </si>
  <si>
    <t xml:space="preserve">Possible (30-60%)</t>
  </si>
  <si>
    <t xml:space="preserve">Moderate - slips programme by &lt;4 weeks or &lt;5% cost</t>
  </si>
  <si>
    <t xml:space="preserve">4</t>
  </si>
  <si>
    <t xml:space="preserve">Likely (60-85%)</t>
  </si>
  <si>
    <t xml:space="preserve">Major - slips programme by 4-8 weeks or 5-15% cost</t>
  </si>
  <si>
    <t xml:space="preserve">5</t>
  </si>
  <si>
    <t xml:space="preserve">Almost certain (&gt;85%)</t>
  </si>
  <si>
    <t xml:space="preserve">Severe - Gate-stopping, viability of programme threatened</t>
  </si>
  <si>
    <t xml:space="preserve">Risks</t>
  </si>
  <si>
    <t xml:space="preserve">Score = Likelihood x Impact (1-5 each). RAG = Red &gt;=15, Amber 8-14, Green &lt;=7.</t>
  </si>
  <si>
    <t xml:space="preserve">ID</t>
  </si>
  <si>
    <t xml:space="preserve">Date raised</t>
  </si>
  <si>
    <t xml:space="preserve">Phase / Stage</t>
  </si>
  <si>
    <t xml:space="preserve">Workstream</t>
  </si>
  <si>
    <t xml:space="preserve">Risk description</t>
  </si>
  <si>
    <t xml:space="preserve">Likelihood (1-5)</t>
  </si>
  <si>
    <t xml:space="preserve">Impact (1-5)</t>
  </si>
  <si>
    <t xml:space="preserve">RAG</t>
  </si>
  <si>
    <t xml:space="preserve">Owner</t>
  </si>
  <si>
    <t xml:space="preserve">Mitigation / response</t>
  </si>
  <si>
    <t xml:space="preserve">Target close date</t>
  </si>
  <si>
    <t xml:space="preserve">Status</t>
  </si>
  <si>
    <t xml:space="preserve">R-001</t>
  </si>
  <si>
    <t xml:space="preserve">2026-01-15</t>
  </si>
  <si>
    <t xml:space="preserve">Stage 11 - Discovery</t>
  </si>
  <si>
    <t xml:space="preserve">Solution</t>
  </si>
  <si>
    <t xml:space="preserve">Process Owners not yet named; Discovery workshops at risk of being attended by deputies, leading to rework in Stage 12.</t>
  </si>
  <si>
    <t xml:space="preserve">Programme Manager</t>
  </si>
  <si>
    <t xml:space="preserve">Sponsor letter to BU heads requesting nominations by 31-Jan; escalate to ESG if not closed.</t>
  </si>
  <si>
    <t xml:space="preserve">2026-01-31</t>
  </si>
  <si>
    <t xml:space="preserve">Open</t>
  </si>
  <si>
    <t xml:space="preserve">R-002</t>
  </si>
  <si>
    <t xml:space="preserve">2026-02-02</t>
  </si>
  <si>
    <t xml:space="preserve">Stage 13 - Build</t>
  </si>
  <si>
    <t xml:space="preserve">Data</t>
  </si>
  <si>
    <t xml:space="preserve">Master data quality in legacy ERP is below 70% completeness on supplier records; cleansing effort risks slipping mock load 1.</t>
  </si>
  <si>
    <t xml:space="preserve">Data Migration Lead</t>
  </si>
  <si>
    <t xml:space="preserve">Stand up data cleansing pod (2 FTE) for 8 weeks; cut over to source-of-truth in legacy by 15-Mar.</t>
  </si>
  <si>
    <t xml:space="preserve">2026-03-15</t>
  </si>
  <si>
    <t xml:space="preserve">R-003</t>
  </si>
  <si>
    <t xml:space="preserve">2026-02-18</t>
  </si>
  <si>
    <t xml:space="preserve">Stage 14 - Testing</t>
  </si>
  <si>
    <t xml:space="preserve">Test</t>
  </si>
  <si>
    <t xml:space="preserve">UAT being run by Process Owners rather than independent testers - risks confirmation bias and incomplete coverage.</t>
  </si>
  <si>
    <t xml:space="preserve">Test Lead</t>
  </si>
  <si>
    <t xml:space="preserve">Move UAT to dedicated business testers per ERP Method; Process Owners sign off but do not execute.</t>
  </si>
  <si>
    <t xml:space="preserve">2026-03-30</t>
  </si>
  <si>
    <t xml:space="preserve">R-004</t>
  </si>
  <si>
    <t xml:space="preserve">2026-03-05</t>
  </si>
  <si>
    <t xml:space="preserve">Stage 12 - FBC</t>
  </si>
  <si>
    <t xml:space="preserve">Commercial</t>
  </si>
  <si>
    <t xml:space="preserve">SI ROM at Stage 9 was +/-30%; firm SI pricing for Stage 12 trending 18% above ROM, threatens Gate 2.</t>
  </si>
  <si>
    <t xml:space="preserve">Executive Sponsor</t>
  </si>
  <si>
    <t xml:space="preserve">Negotiate scope re-baseline; bring forward FBC review with SI; ESG decision before Gate 2.</t>
  </si>
  <si>
    <t xml:space="preserve">2026-04-15</t>
  </si>
  <si>
    <t xml:space="preserve">R-005</t>
  </si>
  <si>
    <t xml:space="preserve">2026-03-12</t>
  </si>
  <si>
    <t xml:space="preserve">Stage 17 - Hypercare</t>
  </si>
  <si>
    <t xml:space="preserve">Operations</t>
  </si>
  <si>
    <t xml:space="preserve">Hypercare resourcing not booked - SI proposing to pull people to next engagement on Day 8.</t>
  </si>
  <si>
    <t xml:space="preserve">SI Programme Director</t>
  </si>
  <si>
    <t xml:space="preserve">Lock hypercare team in MSA; named individuals; 8 weeks minimum. Escalate via SteerCo if not in contract.</t>
  </si>
  <si>
    <t xml:space="preserve">2026-04-30</t>
  </si>
  <si>
    <t xml:space="preserve">Assumptions</t>
  </si>
  <si>
    <t xml:space="preserve">Anything taken as true that has not yet been verified. Convert to Risk if material and unproven.</t>
  </si>
  <si>
    <t xml:space="preserve">Assumption</t>
  </si>
  <si>
    <t xml:space="preserve">Validation approach</t>
  </si>
  <si>
    <t xml:space="preserve">Validation by (date)</t>
  </si>
  <si>
    <t xml:space="preserve">A-001</t>
  </si>
  <si>
    <t xml:space="preserve">2026-01-10</t>
  </si>
  <si>
    <t xml:space="preserve">Stage 10 - Mobilisation</t>
  </si>
  <si>
    <t xml:space="preserve">Programme</t>
  </si>
  <si>
    <t xml:space="preserve">SI Programme Director and Solution Architect remain on-engagement through Stage 17 hypercare.</t>
  </si>
  <si>
    <t xml:space="preserve">Confirmed by name in MSA Schedule 4; ratify at first SteerCo.</t>
  </si>
  <si>
    <t xml:space="preserve">2026-02-01</t>
  </si>
  <si>
    <t xml:space="preserve">A-002</t>
  </si>
  <si>
    <t xml:space="preserve">2026-01-22</t>
  </si>
  <si>
    <t xml:space="preserve">Process</t>
  </si>
  <si>
    <t xml:space="preserve">Existing legacy ERP can run in parallel for 60 days post go-live to support reconciliation.</t>
  </si>
  <si>
    <t xml:space="preserve">IT operations confirm dual-run capacity and licence implications.</t>
  </si>
  <si>
    <t xml:space="preserve">2026-02-15</t>
  </si>
  <si>
    <t xml:space="preserve">Business Architect</t>
  </si>
  <si>
    <t xml:space="preserve">A-003</t>
  </si>
  <si>
    <t xml:space="preserve">2026-02-05</t>
  </si>
  <si>
    <t xml:space="preserve">Source ERP API rate limits are sufficient for delta extracts during cutover weekend.</t>
  </si>
  <si>
    <t xml:space="preserve">Data Migration Lead to load-test extracts at peak rate.</t>
  </si>
  <si>
    <t xml:space="preserve">2026-03-01</t>
  </si>
  <si>
    <t xml:space="preserve">A-004</t>
  </si>
  <si>
    <t xml:space="preserve">2026-02-12</t>
  </si>
  <si>
    <t xml:space="preserve">Stage 14 - Test</t>
  </si>
  <si>
    <t xml:space="preserve">Business UAT testers will be released full-time for 4 weeks of UAT.</t>
  </si>
  <si>
    <t xml:space="preserve">BU heads confirm via signed RACI; backfill arrangements in place.</t>
  </si>
  <si>
    <t xml:space="preserve">2026-02-28</t>
  </si>
  <si>
    <t xml:space="preserve">Change Lead</t>
  </si>
  <si>
    <t xml:space="preserve">Issues</t>
  </si>
  <si>
    <t xml:space="preserve">Something that HAS happened and is causing impact now. Severity = High / Medium / Low.</t>
  </si>
  <si>
    <t xml:space="preserve">Issue description</t>
  </si>
  <si>
    <t xml:space="preserve">Severity</t>
  </si>
  <si>
    <t xml:space="preserve">Impact statement</t>
  </si>
  <si>
    <t xml:space="preserve">Resolution</t>
  </si>
  <si>
    <t xml:space="preserve">Target close</t>
  </si>
  <si>
    <t xml:space="preserve">I-001</t>
  </si>
  <si>
    <t xml:space="preserve">2026-02-20</t>
  </si>
  <si>
    <t xml:space="preserve">Integration</t>
  </si>
  <si>
    <t xml:space="preserve">Sandbox refresh from production failed twice; build environment unavailable for 5 working days.</t>
  </si>
  <si>
    <t xml:space="preserve">High</t>
  </si>
  <si>
    <t xml:space="preserve">Build slipped 5 days; mock load 1 at risk.</t>
  </si>
  <si>
    <t xml:space="preserve">SI Technical Lead</t>
  </si>
  <si>
    <t xml:space="preserve">Microsoft support ticket raised (sev A); refresh succeeded on attempt 3 with manual cache clear.</t>
  </si>
  <si>
    <t xml:space="preserve">2026-02-27</t>
  </si>
  <si>
    <t xml:space="preserve">Closed</t>
  </si>
  <si>
    <t xml:space="preserve">I-002</t>
  </si>
  <si>
    <t xml:space="preserve">2026-03-08</t>
  </si>
  <si>
    <t xml:space="preserve">Defect aging - 14 P2 defects open &gt;10 working days, exit criteria threshold breached.</t>
  </si>
  <si>
    <t xml:space="preserve">SIT exit slipping 1 week; UAT start at risk.</t>
  </si>
  <si>
    <t xml:space="preserve">Daily defect triage; SI stood up two extra developers; SteerCo informed.</t>
  </si>
  <si>
    <t xml:space="preserve">2026-03-22</t>
  </si>
  <si>
    <t xml:space="preserve">Dependencies</t>
  </si>
  <si>
    <t xml:space="preserve">Inbound (we need from others) and outbound (others need from us). Track owners on both sides.</t>
  </si>
  <si>
    <t xml:space="preserve">Direction</t>
  </si>
  <si>
    <t xml:space="preserve">Description</t>
  </si>
  <si>
    <t xml:space="preserve">From (party)</t>
  </si>
  <si>
    <t xml:space="preserve">To (party)</t>
  </si>
  <si>
    <t xml:space="preserve">Required by</t>
  </si>
  <si>
    <t xml:space="preserve">Owner (our side)</t>
  </si>
  <si>
    <t xml:space="preserve">Notes</t>
  </si>
  <si>
    <t xml:space="preserve">D-001</t>
  </si>
  <si>
    <t xml:space="preserve">2026-01-20</t>
  </si>
  <si>
    <t xml:space="preserve">Stage 11</t>
  </si>
  <si>
    <t xml:space="preserve">Inbound</t>
  </si>
  <si>
    <t xml:space="preserve">Chart of accounts redesign signoff required from Group Finance.</t>
  </si>
  <si>
    <t xml:space="preserve">Group Finance</t>
  </si>
  <si>
    <t xml:space="preserve">ERP Programme</t>
  </si>
  <si>
    <t xml:space="preserve">On Group Finance steering agenda 12-Feb.</t>
  </si>
  <si>
    <t xml:space="preserve">D-002</t>
  </si>
  <si>
    <t xml:space="preserve">2026-02-10</t>
  </si>
  <si>
    <t xml:space="preserve">Stage 13</t>
  </si>
  <si>
    <t xml:space="preserve">AD/Entra ID groups for security roles must be created by Corporate IT.</t>
  </si>
  <si>
    <t xml:space="preserve">Corporate IT</t>
  </si>
  <si>
    <t xml:space="preserve">D-003</t>
  </si>
  <si>
    <t xml:space="preserve">2026-03-02</t>
  </si>
  <si>
    <t xml:space="preserve">Stage 15</t>
  </si>
  <si>
    <t xml:space="preserve">Outbound</t>
  </si>
  <si>
    <t xml:space="preserve">Cutover blackout period to be communicated to Customer Service Centre 4 weeks ahead.</t>
  </si>
  <si>
    <t xml:space="preserve">Customer Service Centre</t>
  </si>
  <si>
    <t xml:space="preserve">2026-04-01</t>
  </si>
  <si>
    <t xml:space="preserve">Comms plan v0.3</t>
  </si>
  <si>
    <t xml:space="preserve">Risk Heat Map</t>
  </si>
  <si>
    <t xml:space="preserve">5x5 Likelihood x Impact. Counts pulled live from the Risks sheet.</t>
  </si>
  <si>
    <t xml:space="preserve">Impact --&gt;</t>
  </si>
  <si>
    <t xml:space="preserve">1 Negligible</t>
  </si>
  <si>
    <t xml:space="preserve">2 Minor</t>
  </si>
  <si>
    <t xml:space="preserve">3 Moderate</t>
  </si>
  <si>
    <t xml:space="preserve">4 Major</t>
  </si>
  <si>
    <t xml:space="preserve">5 Severe</t>
  </si>
  <si>
    <t xml:space="preserve">5 Almost certain</t>
  </si>
  <si>
    <t xml:space="preserve">4 Likely</t>
  </si>
  <si>
    <t xml:space="preserve">3 Possible</t>
  </si>
  <si>
    <t xml:space="preserve">2 Unlikely</t>
  </si>
  <si>
    <t xml:space="preserve">1 Rare</t>
  </si>
  <si>
    <t xml:space="preserve">Legend:</t>
  </si>
  <si>
    <t xml:space="preserve">Red</t>
  </si>
  <si>
    <t xml:space="preserve">Score 15-25 - escalate to ESG</t>
  </si>
  <si>
    <t xml:space="preserve">Amber</t>
  </si>
  <si>
    <t xml:space="preserve">Score 8-14 - manage actively at SteerCo</t>
  </si>
  <si>
    <t xml:space="preserve">Green</t>
  </si>
  <si>
    <t xml:space="preserve">Score 1-7 - monitor at workstream level</t>
  </si>
</sst>
</file>

<file path=xl/styles.xml><?xml version="1.0" encoding="utf-8"?>
<styleSheet xmlns="http://schemas.openxmlformats.org/spreadsheetml/2006/main">
  <numFmts count="1">
    <numFmt numFmtId="164" formatCode="General"/>
  </numFmts>
  <fonts count="18">
    <font>
      <sz val="11"/>
      <color theme="1"/>
      <name val="Calibri"/>
      <family val="2"/>
      <charset val="1"/>
    </font>
    <font>
      <sz val="10"/>
      <name val="Arial"/>
      <family val="0"/>
    </font>
    <font>
      <sz val="10"/>
      <name val="Arial"/>
      <family val="0"/>
    </font>
    <font>
      <sz val="10"/>
      <name val="Arial"/>
      <family val="0"/>
    </font>
    <font>
      <b val="true"/>
      <sz val="28"/>
      <color rgb="FF1E2761"/>
      <name val="Arial"/>
      <family val="0"/>
      <charset val="1"/>
    </font>
    <font>
      <i val="true"/>
      <sz val="13"/>
      <color rgb="FF595959"/>
      <name val="Arial"/>
      <family val="0"/>
      <charset val="1"/>
    </font>
    <font>
      <b val="true"/>
      <sz val="12"/>
      <color rgb="FF1E2761"/>
      <name val="Arial"/>
      <family val="0"/>
      <charset val="1"/>
    </font>
    <font>
      <sz val="11"/>
      <name val="Arial"/>
      <family val="0"/>
      <charset val="1"/>
    </font>
    <font>
      <sz val="10"/>
      <name val="Arial"/>
      <family val="0"/>
      <charset val="1"/>
    </font>
    <font>
      <b val="true"/>
      <sz val="11"/>
      <color rgb="FFFFFFFF"/>
      <name val="Arial"/>
      <family val="0"/>
      <charset val="1"/>
    </font>
    <font>
      <b val="true"/>
      <sz val="10"/>
      <color rgb="FF000000"/>
      <name val="Arial"/>
      <family val="0"/>
      <charset val="1"/>
    </font>
    <font>
      <sz val="10"/>
      <color rgb="FF000000"/>
      <name val="Arial"/>
      <family val="0"/>
      <charset val="1"/>
    </font>
    <font>
      <b val="true"/>
      <sz val="18"/>
      <color rgb="FF1E2761"/>
      <name val="Arial"/>
      <family val="0"/>
      <charset val="1"/>
    </font>
    <font>
      <i val="true"/>
      <sz val="10"/>
      <color rgb="FF595959"/>
      <name val="Arial"/>
      <family val="0"/>
      <charset val="1"/>
    </font>
    <font>
      <b val="true"/>
      <i val="true"/>
      <sz val="10"/>
      <color rgb="FF595959"/>
      <name val="Arial"/>
      <family val="0"/>
      <charset val="1"/>
    </font>
    <font>
      <b val="true"/>
      <sz val="10"/>
      <color rgb="FF1E2761"/>
      <name val="Arial"/>
      <family val="0"/>
      <charset val="1"/>
    </font>
    <font>
      <b val="true"/>
      <sz val="12"/>
      <color rgb="FFFFFFFF"/>
      <name val="Arial"/>
      <family val="0"/>
      <charset val="1"/>
    </font>
    <font>
      <b val="true"/>
      <sz val="10"/>
      <color rgb="FFFFFFFF"/>
      <name val="Arial"/>
      <family val="0"/>
      <charset val="1"/>
    </font>
  </fonts>
  <fills count="6">
    <fill>
      <patternFill patternType="none"/>
    </fill>
    <fill>
      <patternFill patternType="gray125"/>
    </fill>
    <fill>
      <patternFill patternType="solid">
        <fgColor rgb="FF1E2761"/>
        <bgColor rgb="FF333333"/>
      </patternFill>
    </fill>
    <fill>
      <patternFill patternType="solid">
        <fgColor rgb="FF548235"/>
        <bgColor rgb="FF339966"/>
      </patternFill>
    </fill>
    <fill>
      <patternFill patternType="solid">
        <fgColor rgb="FFED7D31"/>
        <bgColor rgb="FFFF8080"/>
      </patternFill>
    </fill>
    <fill>
      <patternFill patternType="solid">
        <fgColor rgb="FFC00000"/>
        <bgColor rgb="FF800000"/>
      </patternFill>
    </fill>
  </fills>
  <borders count="2">
    <border diagonalUp="false" diagonalDown="false">
      <left/>
      <right/>
      <top/>
      <bottom/>
      <diagonal/>
    </border>
    <border diagonalUp="false" diagonalDown="false">
      <left style="thin">
        <color rgb="FFBFBFBF"/>
      </left>
      <right style="thin">
        <color rgb="FFBFBFBF"/>
      </right>
      <top style="thin">
        <color rgb="FFBFBFBF"/>
      </top>
      <bottom style="thin">
        <color rgb="FFBFBFBF"/>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general" vertical="top" textRotation="0" wrapText="true" indent="0" shrinkToFit="false"/>
      <protection locked="true" hidden="false"/>
    </xf>
    <xf numFmtId="164" fontId="8" fillId="0" borderId="0" xfId="0" applyFont="true" applyBorder="false" applyAlignment="true" applyProtection="false">
      <alignment horizontal="general" vertical="top" textRotation="0" wrapText="true" indent="0" shrinkToFit="false"/>
      <protection locked="true" hidden="false"/>
    </xf>
    <xf numFmtId="164" fontId="9" fillId="2" borderId="1" xfId="0" applyFont="true" applyBorder="true" applyAlignment="true" applyProtection="false">
      <alignment horizontal="center" vertical="center" textRotation="0" wrapText="true" indent="0" shrinkToFit="false"/>
      <protection locked="true" hidden="false"/>
    </xf>
    <xf numFmtId="164" fontId="10" fillId="0" borderId="1" xfId="0" applyFont="true" applyBorder="true" applyAlignment="true" applyProtection="false">
      <alignment horizontal="left" vertical="top" textRotation="0" wrapText="true" indent="0" shrinkToFit="false"/>
      <protection locked="true" hidden="false"/>
    </xf>
    <xf numFmtId="164" fontId="11" fillId="0" borderId="1" xfId="0" applyFont="true" applyBorder="true" applyAlignment="true" applyProtection="false">
      <alignment horizontal="left" vertical="top" textRotation="0" wrapText="true" indent="0" shrinkToFit="false"/>
      <protection locked="true" hidden="false"/>
    </xf>
    <xf numFmtId="164" fontId="12" fillId="0" borderId="0"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1" fillId="0" borderId="1" xfId="0" applyFont="true" applyBorder="true" applyAlignment="true" applyProtection="false">
      <alignment horizontal="center" vertical="center" textRotation="0" wrapText="false" indent="0" shrinkToFit="false"/>
      <protection locked="true" hidden="false"/>
    </xf>
    <xf numFmtId="164" fontId="8" fillId="0" borderId="1" xfId="0" applyFont="true" applyBorder="true" applyAlignment="true" applyProtection="false">
      <alignment horizontal="general" vertical="top" textRotation="0" wrapText="tru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true" applyProtection="false">
      <alignment horizontal="center" vertical="center" textRotation="0" wrapText="true" indent="0" shrinkToFit="false"/>
      <protection locked="true" hidden="false"/>
    </xf>
    <xf numFmtId="164" fontId="14" fillId="0" borderId="0" xfId="0" applyFont="true" applyBorder="true" applyAlignment="true" applyProtection="false">
      <alignment horizontal="center" vertical="center" textRotation="90" wrapText="false" indent="0" shrinkToFit="false"/>
      <protection locked="true" hidden="false"/>
    </xf>
    <xf numFmtId="164" fontId="15" fillId="0" borderId="0" xfId="0" applyFont="true" applyBorder="false" applyAlignment="true" applyProtection="false">
      <alignment horizontal="right" vertical="center" textRotation="0" wrapText="true" indent="0" shrinkToFit="false"/>
      <protection locked="true" hidden="false"/>
    </xf>
    <xf numFmtId="164" fontId="16" fillId="3" borderId="1" xfId="0" applyFont="true" applyBorder="true" applyAlignment="true" applyProtection="false">
      <alignment horizontal="center" vertical="center" textRotation="0" wrapText="false" indent="0" shrinkToFit="false"/>
      <protection locked="true" hidden="false"/>
    </xf>
    <xf numFmtId="164" fontId="16" fillId="4" borderId="1" xfId="0" applyFont="true" applyBorder="true" applyAlignment="true" applyProtection="false">
      <alignment horizontal="center" vertical="center" textRotation="0" wrapText="false" indent="0" shrinkToFit="false"/>
      <protection locked="true" hidden="false"/>
    </xf>
    <xf numFmtId="164" fontId="16" fillId="5" borderId="1" xfId="0" applyFont="true" applyBorder="true" applyAlignment="true" applyProtection="false">
      <alignment horizontal="center" vertical="center"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7" fillId="5" borderId="1"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17" fillId="4" borderId="1" xfId="0" applyFont="true" applyBorder="true" applyAlignment="true" applyProtection="false">
      <alignment horizontal="center" vertical="bottom" textRotation="0" wrapText="false" indent="0" shrinkToFit="false"/>
      <protection locked="true" hidden="false"/>
    </xf>
    <xf numFmtId="164" fontId="17" fillId="3" borderId="1" xfId="0" applyFont="true" applyBorder="true" applyAlignment="true" applyProtection="fals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3">
    <dxf>
      <font>
        <b val="1"/>
        <color rgb="FFFFFFFF"/>
      </font>
      <fill>
        <patternFill>
          <bgColor rgb="FFC00000"/>
        </patternFill>
      </fill>
    </dxf>
    <dxf>
      <font>
        <b val="1"/>
        <color rgb="FFFFFFFF"/>
      </font>
      <fill>
        <patternFill>
          <bgColor rgb="FFED7D31"/>
        </patternFill>
      </fill>
    </dxf>
    <dxf>
      <font>
        <b val="1"/>
        <color rgb="FFFFFFFF"/>
      </font>
      <fill>
        <patternFill>
          <bgColor rgb="FF548235"/>
        </patternFill>
      </fill>
    </dxf>
  </dxfs>
  <colors>
    <indexedColors>
      <rgbColor rgb="FF000000"/>
      <rgbColor rgb="FFFFFFFF"/>
      <rgbColor rgb="FFC00000"/>
      <rgbColor rgb="FF00FF00"/>
      <rgbColor rgb="FF0000FF"/>
      <rgbColor rgb="FFFFFF00"/>
      <rgbColor rgb="FFFF00FF"/>
      <rgbColor rgb="FF00FFFF"/>
      <rgbColor rgb="FF800000"/>
      <rgbColor rgb="FF008000"/>
      <rgbColor rgb="FF000080"/>
      <rgbColor rgb="FF548235"/>
      <rgbColor rgb="FF800080"/>
      <rgbColor rgb="FF008080"/>
      <rgbColor rgb="FFBFBFBF"/>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ED7D31"/>
      <rgbColor rgb="FF595959"/>
      <rgbColor rgb="FF969696"/>
      <rgbColor rgb="FF1E2761"/>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D21"/>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2"/>
    <col collapsed="false" customWidth="true" hidden="false" outlineLevel="0" max="2" min="2" style="0" width="14"/>
    <col collapsed="false" customWidth="true" hidden="false" outlineLevel="0" max="3" min="3" style="0" width="30"/>
    <col collapsed="false" customWidth="true" hidden="false" outlineLevel="0" max="4" min="4" style="0" width="70"/>
  </cols>
  <sheetData>
    <row r="2" customFormat="false" ht="33.85" hidden="false" customHeight="false" outlineLevel="0" collapsed="false">
      <c r="B2" s="1" t="s">
        <v>0</v>
      </c>
    </row>
    <row r="3" customFormat="false" ht="16.15" hidden="false" customHeight="false" outlineLevel="0" collapsed="false">
      <c r="B3" s="2" t="s">
        <v>1</v>
      </c>
    </row>
    <row r="5" customFormat="false" ht="15" hidden="false" customHeight="false" outlineLevel="0" collapsed="false">
      <c r="B5" s="3" t="s">
        <v>2</v>
      </c>
    </row>
    <row r="6" customFormat="false" ht="69.75" hidden="false" customHeight="true" outlineLevel="0" collapsed="false">
      <c r="B6" s="4" t="s">
        <v>3</v>
      </c>
    </row>
    <row r="8" customFormat="false" ht="15" hidden="false" customHeight="false" outlineLevel="0" collapsed="false">
      <c r="B8" s="3" t="s">
        <v>4</v>
      </c>
    </row>
    <row r="9" customFormat="false" ht="31.5" hidden="false" customHeight="true" outlineLevel="0" collapsed="false">
      <c r="B9" s="5" t="s">
        <v>5</v>
      </c>
    </row>
    <row r="10" customFormat="false" ht="31.5" hidden="false" customHeight="true" outlineLevel="0" collapsed="false">
      <c r="B10" s="5" t="s">
        <v>6</v>
      </c>
    </row>
    <row r="11" customFormat="false" ht="31.5" hidden="false" customHeight="true" outlineLevel="0" collapsed="false">
      <c r="B11" s="5" t="s">
        <v>7</v>
      </c>
    </row>
    <row r="12" customFormat="false" ht="31.5" hidden="false" customHeight="true" outlineLevel="0" collapsed="false">
      <c r="B12" s="5" t="s">
        <v>8</v>
      </c>
    </row>
    <row r="13" customFormat="false" ht="31.5" hidden="false" customHeight="true" outlineLevel="0" collapsed="false">
      <c r="B13" s="5" t="s">
        <v>9</v>
      </c>
    </row>
    <row r="15" customFormat="false" ht="15" hidden="false" customHeight="false" outlineLevel="0" collapsed="false">
      <c r="B15" s="3" t="s">
        <v>10</v>
      </c>
    </row>
    <row r="16" customFormat="false" ht="15" hidden="false" customHeight="false" outlineLevel="0" collapsed="false">
      <c r="B16" s="6" t="s">
        <v>11</v>
      </c>
      <c r="C16" s="6" t="s">
        <v>12</v>
      </c>
      <c r="D16" s="6" t="s">
        <v>13</v>
      </c>
    </row>
    <row r="17" customFormat="false" ht="15" hidden="false" customHeight="false" outlineLevel="0" collapsed="false">
      <c r="B17" s="7" t="s">
        <v>14</v>
      </c>
      <c r="C17" s="8" t="s">
        <v>15</v>
      </c>
      <c r="D17" s="8" t="s">
        <v>16</v>
      </c>
    </row>
    <row r="18" customFormat="false" ht="15" hidden="false" customHeight="false" outlineLevel="0" collapsed="false">
      <c r="B18" s="7" t="s">
        <v>17</v>
      </c>
      <c r="C18" s="8" t="s">
        <v>18</v>
      </c>
      <c r="D18" s="8" t="s">
        <v>19</v>
      </c>
    </row>
    <row r="19" customFormat="false" ht="15" hidden="false" customHeight="false" outlineLevel="0" collapsed="false">
      <c r="B19" s="7" t="s">
        <v>20</v>
      </c>
      <c r="C19" s="8" t="s">
        <v>21</v>
      </c>
      <c r="D19" s="8" t="s">
        <v>22</v>
      </c>
    </row>
    <row r="20" customFormat="false" ht="15" hidden="false" customHeight="false" outlineLevel="0" collapsed="false">
      <c r="B20" s="7" t="s">
        <v>23</v>
      </c>
      <c r="C20" s="8" t="s">
        <v>24</v>
      </c>
      <c r="D20" s="8" t="s">
        <v>25</v>
      </c>
    </row>
    <row r="21" customFormat="false" ht="15" hidden="false" customHeight="false" outlineLevel="0" collapsed="false">
      <c r="B21" s="7" t="s">
        <v>26</v>
      </c>
      <c r="C21" s="8" t="s">
        <v>27</v>
      </c>
      <c r="D21" s="8" t="s">
        <v>28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3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0" width="8"/>
    <col collapsed="false" customWidth="true" hidden="false" outlineLevel="0" max="2" min="2" style="0" width="12"/>
    <col collapsed="false" customWidth="true" hidden="false" outlineLevel="0" max="3" min="3" style="0" width="16"/>
    <col collapsed="false" customWidth="true" hidden="false" outlineLevel="0" max="4" min="4" style="0" width="14"/>
    <col collapsed="false" customWidth="true" hidden="false" outlineLevel="0" max="5" min="5" style="0" width="50"/>
    <col collapsed="false" customWidth="true" hidden="false" outlineLevel="0" max="6" min="6" style="0" width="12"/>
    <col collapsed="false" customWidth="true" hidden="false" outlineLevel="0" max="7" min="7" style="0" width="10"/>
    <col collapsed="false" customWidth="true" hidden="false" outlineLevel="0" max="9" min="8" style="0" width="8"/>
    <col collapsed="false" customWidth="true" hidden="false" outlineLevel="0" max="10" min="10" style="0" width="18"/>
    <col collapsed="false" customWidth="true" hidden="false" outlineLevel="0" max="11" min="11" style="0" width="50"/>
    <col collapsed="false" customWidth="true" hidden="false" outlineLevel="0" max="12" min="12" style="0" width="14"/>
    <col collapsed="false" customWidth="true" hidden="false" outlineLevel="0" max="13" min="13" style="0" width="12"/>
  </cols>
  <sheetData>
    <row r="1" customFormat="false" ht="30" hidden="false" customHeight="true" outlineLevel="0" collapsed="false">
      <c r="A1" s="9" t="s">
        <v>29</v>
      </c>
      <c r="B1" s="9"/>
      <c r="C1" s="9"/>
      <c r="D1" s="9"/>
      <c r="E1" s="9"/>
      <c r="F1" s="9"/>
      <c r="G1" s="9"/>
      <c r="H1" s="9"/>
      <c r="I1" s="9"/>
      <c r="J1" s="9"/>
      <c r="K1" s="9"/>
      <c r="L1" s="9"/>
      <c r="M1" s="9"/>
    </row>
    <row r="2" customFormat="false" ht="18" hidden="false" customHeight="true" outlineLevel="0" collapsed="false">
      <c r="A2" s="10" t="s">
        <v>30</v>
      </c>
      <c r="B2" s="10"/>
      <c r="C2" s="10"/>
      <c r="D2" s="10"/>
      <c r="E2" s="10"/>
      <c r="F2" s="10"/>
      <c r="G2" s="10"/>
      <c r="H2" s="10"/>
      <c r="I2" s="10"/>
      <c r="J2" s="10"/>
      <c r="K2" s="10"/>
      <c r="L2" s="10"/>
      <c r="M2" s="10"/>
    </row>
    <row r="4" customFormat="false" ht="31.5" hidden="false" customHeight="true" outlineLevel="0" collapsed="false">
      <c r="A4" s="6" t="s">
        <v>31</v>
      </c>
      <c r="B4" s="6" t="s">
        <v>32</v>
      </c>
      <c r="C4" s="6" t="s">
        <v>33</v>
      </c>
      <c r="D4" s="6" t="s">
        <v>34</v>
      </c>
      <c r="E4" s="6" t="s">
        <v>35</v>
      </c>
      <c r="F4" s="6" t="s">
        <v>36</v>
      </c>
      <c r="G4" s="6" t="s">
        <v>37</v>
      </c>
      <c r="H4" s="6" t="s">
        <v>11</v>
      </c>
      <c r="I4" s="6" t="s">
        <v>38</v>
      </c>
      <c r="J4" s="6" t="s">
        <v>39</v>
      </c>
      <c r="K4" s="6" t="s">
        <v>40</v>
      </c>
      <c r="L4" s="6" t="s">
        <v>41</v>
      </c>
      <c r="M4" s="6" t="s">
        <v>42</v>
      </c>
    </row>
    <row r="5" customFormat="false" ht="23.85" hidden="false" customHeight="false" outlineLevel="0" collapsed="false">
      <c r="A5" s="8" t="s">
        <v>43</v>
      </c>
      <c r="B5" s="8" t="s">
        <v>44</v>
      </c>
      <c r="C5" s="8" t="s">
        <v>45</v>
      </c>
      <c r="D5" s="8" t="s">
        <v>46</v>
      </c>
      <c r="E5" s="8" t="s">
        <v>47</v>
      </c>
      <c r="F5" s="11" t="n">
        <v>3</v>
      </c>
      <c r="G5" s="11" t="n">
        <v>4</v>
      </c>
      <c r="H5" s="11" t="n">
        <f aca="false">F5*G5</f>
        <v>12</v>
      </c>
      <c r="I5" s="11" t="str">
        <f aca="false">IF(H5&gt;=15,"Red",IF(H5&gt;=8,"Amber","Green"))</f>
        <v>Amber</v>
      </c>
      <c r="J5" s="8" t="s">
        <v>48</v>
      </c>
      <c r="K5" s="8" t="s">
        <v>49</v>
      </c>
      <c r="L5" s="8" t="s">
        <v>50</v>
      </c>
      <c r="M5" s="8" t="s">
        <v>51</v>
      </c>
    </row>
    <row r="6" customFormat="false" ht="35.05" hidden="false" customHeight="false" outlineLevel="0" collapsed="false">
      <c r="A6" s="8" t="s">
        <v>52</v>
      </c>
      <c r="B6" s="8" t="s">
        <v>53</v>
      </c>
      <c r="C6" s="8" t="s">
        <v>54</v>
      </c>
      <c r="D6" s="8" t="s">
        <v>55</v>
      </c>
      <c r="E6" s="8" t="s">
        <v>56</v>
      </c>
      <c r="F6" s="11" t="n">
        <v>4</v>
      </c>
      <c r="G6" s="11" t="n">
        <v>4</v>
      </c>
      <c r="H6" s="11" t="n">
        <f aca="false">F6*G6</f>
        <v>16</v>
      </c>
      <c r="I6" s="11" t="str">
        <f aca="false">IF(H6&gt;=15,"Red",IF(H6&gt;=8,"Amber","Green"))</f>
        <v>Red</v>
      </c>
      <c r="J6" s="8" t="s">
        <v>57</v>
      </c>
      <c r="K6" s="8" t="s">
        <v>58</v>
      </c>
      <c r="L6" s="8" t="s">
        <v>59</v>
      </c>
      <c r="M6" s="8" t="s">
        <v>51</v>
      </c>
    </row>
    <row r="7" customFormat="false" ht="23.85" hidden="false" customHeight="false" outlineLevel="0" collapsed="false">
      <c r="A7" s="8" t="s">
        <v>60</v>
      </c>
      <c r="B7" s="8" t="s">
        <v>61</v>
      </c>
      <c r="C7" s="8" t="s">
        <v>62</v>
      </c>
      <c r="D7" s="8" t="s">
        <v>63</v>
      </c>
      <c r="E7" s="8" t="s">
        <v>64</v>
      </c>
      <c r="F7" s="11" t="n">
        <v>3</v>
      </c>
      <c r="G7" s="11" t="n">
        <v>5</v>
      </c>
      <c r="H7" s="11" t="n">
        <f aca="false">F7*G7</f>
        <v>15</v>
      </c>
      <c r="I7" s="11" t="str">
        <f aca="false">IF(H7&gt;=15,"Red",IF(H7&gt;=8,"Amber","Green"))</f>
        <v>Red</v>
      </c>
      <c r="J7" s="8" t="s">
        <v>65</v>
      </c>
      <c r="K7" s="8" t="s">
        <v>66</v>
      </c>
      <c r="L7" s="8" t="s">
        <v>67</v>
      </c>
      <c r="M7" s="8" t="s">
        <v>51</v>
      </c>
    </row>
    <row r="8" customFormat="false" ht="23.85" hidden="false" customHeight="false" outlineLevel="0" collapsed="false">
      <c r="A8" s="8" t="s">
        <v>68</v>
      </c>
      <c r="B8" s="8" t="s">
        <v>69</v>
      </c>
      <c r="C8" s="8" t="s">
        <v>70</v>
      </c>
      <c r="D8" s="8" t="s">
        <v>71</v>
      </c>
      <c r="E8" s="8" t="s">
        <v>72</v>
      </c>
      <c r="F8" s="11" t="n">
        <v>4</v>
      </c>
      <c r="G8" s="11" t="n">
        <v>5</v>
      </c>
      <c r="H8" s="11" t="n">
        <f aca="false">F8*G8</f>
        <v>20</v>
      </c>
      <c r="I8" s="11" t="str">
        <f aca="false">IF(H8&gt;=15,"Red",IF(H8&gt;=8,"Amber","Green"))</f>
        <v>Red</v>
      </c>
      <c r="J8" s="8" t="s">
        <v>73</v>
      </c>
      <c r="K8" s="8" t="s">
        <v>74</v>
      </c>
      <c r="L8" s="8" t="s">
        <v>75</v>
      </c>
      <c r="M8" s="8" t="s">
        <v>51</v>
      </c>
    </row>
    <row r="9" customFormat="false" ht="23.85" hidden="false" customHeight="false" outlineLevel="0" collapsed="false">
      <c r="A9" s="8" t="s">
        <v>76</v>
      </c>
      <c r="B9" s="8" t="s">
        <v>77</v>
      </c>
      <c r="C9" s="8" t="s">
        <v>78</v>
      </c>
      <c r="D9" s="8" t="s">
        <v>79</v>
      </c>
      <c r="E9" s="8" t="s">
        <v>80</v>
      </c>
      <c r="F9" s="11" t="n">
        <v>3</v>
      </c>
      <c r="G9" s="11" t="n">
        <v>4</v>
      </c>
      <c r="H9" s="11" t="n">
        <f aca="false">F9*G9</f>
        <v>12</v>
      </c>
      <c r="I9" s="11" t="str">
        <f aca="false">IF(H9&gt;=15,"Red",IF(H9&gt;=8,"Amber","Green"))</f>
        <v>Amber</v>
      </c>
      <c r="J9" s="8" t="s">
        <v>81</v>
      </c>
      <c r="K9" s="8" t="s">
        <v>82</v>
      </c>
      <c r="L9" s="8" t="s">
        <v>83</v>
      </c>
      <c r="M9" s="8" t="s">
        <v>51</v>
      </c>
    </row>
    <row r="10" customFormat="false" ht="15" hidden="false" customHeight="false" outlineLevel="0" collapsed="false">
      <c r="A10" s="12"/>
      <c r="B10" s="12"/>
      <c r="C10" s="12"/>
      <c r="D10" s="12"/>
      <c r="E10" s="12"/>
      <c r="F10" s="12"/>
      <c r="G10" s="12"/>
      <c r="H10" s="12" t="str">
        <f aca="false">IF(AND(F10&lt;&gt;"",G10&lt;&gt;""),F10*G10,"")</f>
        <v/>
      </c>
      <c r="I10" s="12" t="str">
        <f aca="false">IF(H10="","",IF(H10&gt;=15,"Red",IF(H10&gt;=8,"Amber","Green")))</f>
        <v/>
      </c>
      <c r="J10" s="12"/>
      <c r="K10" s="12"/>
      <c r="L10" s="12"/>
      <c r="M10" s="12"/>
    </row>
    <row r="11" customFormat="false" ht="15" hidden="false" customHeight="false" outlineLevel="0" collapsed="false">
      <c r="A11" s="12"/>
      <c r="B11" s="12"/>
      <c r="C11" s="12"/>
      <c r="D11" s="12"/>
      <c r="E11" s="12"/>
      <c r="F11" s="12"/>
      <c r="G11" s="12"/>
      <c r="H11" s="12" t="str">
        <f aca="false">IF(AND(F11&lt;&gt;"",G11&lt;&gt;""),F11*G11,"")</f>
        <v/>
      </c>
      <c r="I11" s="12" t="str">
        <f aca="false">IF(H11="","",IF(H11&gt;=15,"Red",IF(H11&gt;=8,"Amber","Green")))</f>
        <v/>
      </c>
      <c r="J11" s="12"/>
      <c r="K11" s="12"/>
      <c r="L11" s="12"/>
      <c r="M11" s="12"/>
    </row>
    <row r="12" customFormat="false" ht="15" hidden="false" customHeight="false" outlineLevel="0" collapsed="false">
      <c r="A12" s="12"/>
      <c r="B12" s="12"/>
      <c r="C12" s="12"/>
      <c r="D12" s="12"/>
      <c r="E12" s="12"/>
      <c r="F12" s="12"/>
      <c r="G12" s="12"/>
      <c r="H12" s="12" t="str">
        <f aca="false">IF(AND(F12&lt;&gt;"",G12&lt;&gt;""),F12*G12,"")</f>
        <v/>
      </c>
      <c r="I12" s="12" t="str">
        <f aca="false">IF(H12="","",IF(H12&gt;=15,"Red",IF(H12&gt;=8,"Amber","Green")))</f>
        <v/>
      </c>
      <c r="J12" s="12"/>
      <c r="K12" s="12"/>
      <c r="L12" s="12"/>
      <c r="M12" s="12"/>
    </row>
    <row r="13" customFormat="false" ht="15" hidden="false" customHeight="false" outlineLevel="0" collapsed="false">
      <c r="A13" s="12"/>
      <c r="B13" s="12"/>
      <c r="C13" s="12"/>
      <c r="D13" s="12"/>
      <c r="E13" s="12"/>
      <c r="F13" s="12"/>
      <c r="G13" s="12"/>
      <c r="H13" s="12" t="str">
        <f aca="false">IF(AND(F13&lt;&gt;"",G13&lt;&gt;""),F13*G13,"")</f>
        <v/>
      </c>
      <c r="I13" s="12" t="str">
        <f aca="false">IF(H13="","",IF(H13&gt;=15,"Red",IF(H13&gt;=8,"Amber","Green")))</f>
        <v/>
      </c>
      <c r="J13" s="12"/>
      <c r="K13" s="12"/>
      <c r="L13" s="12"/>
      <c r="M13" s="12"/>
    </row>
    <row r="14" customFormat="false" ht="15" hidden="false" customHeight="false" outlineLevel="0" collapsed="false">
      <c r="A14" s="12"/>
      <c r="B14" s="12"/>
      <c r="C14" s="12"/>
      <c r="D14" s="12"/>
      <c r="E14" s="12"/>
      <c r="F14" s="12"/>
      <c r="G14" s="12"/>
      <c r="H14" s="12" t="str">
        <f aca="false">IF(AND(F14&lt;&gt;"",G14&lt;&gt;""),F14*G14,"")</f>
        <v/>
      </c>
      <c r="I14" s="12" t="str">
        <f aca="false">IF(H14="","",IF(H14&gt;=15,"Red",IF(H14&gt;=8,"Amber","Green")))</f>
        <v/>
      </c>
      <c r="J14" s="12"/>
      <c r="K14" s="12"/>
      <c r="L14" s="12"/>
      <c r="M14" s="12"/>
    </row>
    <row r="15" customFormat="false" ht="15" hidden="false" customHeight="false" outlineLevel="0" collapsed="false">
      <c r="A15" s="12"/>
      <c r="B15" s="12"/>
      <c r="C15" s="12"/>
      <c r="D15" s="12"/>
      <c r="E15" s="12"/>
      <c r="F15" s="12"/>
      <c r="G15" s="12"/>
      <c r="H15" s="12" t="str">
        <f aca="false">IF(AND(F15&lt;&gt;"",G15&lt;&gt;""),F15*G15,"")</f>
        <v/>
      </c>
      <c r="I15" s="12" t="str">
        <f aca="false">IF(H15="","",IF(H15&gt;=15,"Red",IF(H15&gt;=8,"Amber","Green")))</f>
        <v/>
      </c>
      <c r="J15" s="12"/>
      <c r="K15" s="12"/>
      <c r="L15" s="12"/>
      <c r="M15" s="12"/>
    </row>
    <row r="16" customFormat="false" ht="15" hidden="false" customHeight="false" outlineLevel="0" collapsed="false">
      <c r="A16" s="12"/>
      <c r="B16" s="12"/>
      <c r="C16" s="12"/>
      <c r="D16" s="12"/>
      <c r="E16" s="12"/>
      <c r="F16" s="12"/>
      <c r="G16" s="12"/>
      <c r="H16" s="12" t="str">
        <f aca="false">IF(AND(F16&lt;&gt;"",G16&lt;&gt;""),F16*G16,"")</f>
        <v/>
      </c>
      <c r="I16" s="12" t="str">
        <f aca="false">IF(H16="","",IF(H16&gt;=15,"Red",IF(H16&gt;=8,"Amber","Green")))</f>
        <v/>
      </c>
      <c r="J16" s="12"/>
      <c r="K16" s="12"/>
      <c r="L16" s="12"/>
      <c r="M16" s="12"/>
    </row>
    <row r="17" customFormat="false" ht="15" hidden="false" customHeight="false" outlineLevel="0" collapsed="false">
      <c r="A17" s="12"/>
      <c r="B17" s="12"/>
      <c r="C17" s="12"/>
      <c r="D17" s="12"/>
      <c r="E17" s="12"/>
      <c r="F17" s="12"/>
      <c r="G17" s="12"/>
      <c r="H17" s="12" t="str">
        <f aca="false">IF(AND(F17&lt;&gt;"",G17&lt;&gt;""),F17*G17,"")</f>
        <v/>
      </c>
      <c r="I17" s="12" t="str">
        <f aca="false">IF(H17="","",IF(H17&gt;=15,"Red",IF(H17&gt;=8,"Amber","Green")))</f>
        <v/>
      </c>
      <c r="J17" s="12"/>
      <c r="K17" s="12"/>
      <c r="L17" s="12"/>
      <c r="M17" s="12"/>
    </row>
    <row r="18" customFormat="false" ht="15" hidden="false" customHeight="false" outlineLevel="0" collapsed="false">
      <c r="A18" s="12"/>
      <c r="B18" s="12"/>
      <c r="C18" s="12"/>
      <c r="D18" s="12"/>
      <c r="E18" s="12"/>
      <c r="F18" s="12"/>
      <c r="G18" s="12"/>
      <c r="H18" s="12" t="str">
        <f aca="false">IF(AND(F18&lt;&gt;"",G18&lt;&gt;""),F18*G18,"")</f>
        <v/>
      </c>
      <c r="I18" s="12" t="str">
        <f aca="false">IF(H18="","",IF(H18&gt;=15,"Red",IF(H18&gt;=8,"Amber","Green")))</f>
        <v/>
      </c>
      <c r="J18" s="12"/>
      <c r="K18" s="12"/>
      <c r="L18" s="12"/>
      <c r="M18" s="12"/>
    </row>
    <row r="19" customFormat="false" ht="15" hidden="false" customHeight="false" outlineLevel="0" collapsed="false">
      <c r="A19" s="12"/>
      <c r="B19" s="12"/>
      <c r="C19" s="12"/>
      <c r="D19" s="12"/>
      <c r="E19" s="12"/>
      <c r="F19" s="12"/>
      <c r="G19" s="12"/>
      <c r="H19" s="12" t="str">
        <f aca="false">IF(AND(F19&lt;&gt;"",G19&lt;&gt;""),F19*G19,"")</f>
        <v/>
      </c>
      <c r="I19" s="12" t="str">
        <f aca="false">IF(H19="","",IF(H19&gt;=15,"Red",IF(H19&gt;=8,"Amber","Green")))</f>
        <v/>
      </c>
      <c r="J19" s="12"/>
      <c r="K19" s="12"/>
      <c r="L19" s="12"/>
      <c r="M19" s="12"/>
    </row>
    <row r="20" customFormat="false" ht="15" hidden="false" customHeight="false" outlineLevel="0" collapsed="false">
      <c r="A20" s="12"/>
      <c r="B20" s="12"/>
      <c r="C20" s="12"/>
      <c r="D20" s="12"/>
      <c r="E20" s="12"/>
      <c r="F20" s="12"/>
      <c r="G20" s="12"/>
      <c r="H20" s="12" t="str">
        <f aca="false">IF(AND(F20&lt;&gt;"",G20&lt;&gt;""),F20*G20,"")</f>
        <v/>
      </c>
      <c r="I20" s="12" t="str">
        <f aca="false">IF(H20="","",IF(H20&gt;=15,"Red",IF(H20&gt;=8,"Amber","Green")))</f>
        <v/>
      </c>
      <c r="J20" s="12"/>
      <c r="K20" s="12"/>
      <c r="L20" s="12"/>
      <c r="M20" s="12"/>
    </row>
    <row r="21" customFormat="false" ht="15" hidden="false" customHeight="false" outlineLevel="0" collapsed="false">
      <c r="A21" s="12"/>
      <c r="B21" s="12"/>
      <c r="C21" s="12"/>
      <c r="D21" s="12"/>
      <c r="E21" s="12"/>
      <c r="F21" s="12"/>
      <c r="G21" s="12"/>
      <c r="H21" s="12" t="str">
        <f aca="false">IF(AND(F21&lt;&gt;"",G21&lt;&gt;""),F21*G21,"")</f>
        <v/>
      </c>
      <c r="I21" s="12" t="str">
        <f aca="false">IF(H21="","",IF(H21&gt;=15,"Red",IF(H21&gt;=8,"Amber","Green")))</f>
        <v/>
      </c>
      <c r="J21" s="12"/>
      <c r="K21" s="12"/>
      <c r="L21" s="12"/>
      <c r="M21" s="12"/>
    </row>
    <row r="22" customFormat="false" ht="15" hidden="false" customHeight="false" outlineLevel="0" collapsed="false">
      <c r="A22" s="12"/>
      <c r="B22" s="12"/>
      <c r="C22" s="12"/>
      <c r="D22" s="12"/>
      <c r="E22" s="12"/>
      <c r="F22" s="12"/>
      <c r="G22" s="12"/>
      <c r="H22" s="12" t="str">
        <f aca="false">IF(AND(F22&lt;&gt;"",G22&lt;&gt;""),F22*G22,"")</f>
        <v/>
      </c>
      <c r="I22" s="12" t="str">
        <f aca="false">IF(H22="","",IF(H22&gt;=15,"Red",IF(H22&gt;=8,"Amber","Green")))</f>
        <v/>
      </c>
      <c r="J22" s="12"/>
      <c r="K22" s="12"/>
      <c r="L22" s="12"/>
      <c r="M22" s="12"/>
    </row>
    <row r="23" customFormat="false" ht="15" hidden="false" customHeight="false" outlineLevel="0" collapsed="false">
      <c r="A23" s="12"/>
      <c r="B23" s="12"/>
      <c r="C23" s="12"/>
      <c r="D23" s="12"/>
      <c r="E23" s="12"/>
      <c r="F23" s="12"/>
      <c r="G23" s="12"/>
      <c r="H23" s="12" t="str">
        <f aca="false">IF(AND(F23&lt;&gt;"",G23&lt;&gt;""),F23*G23,"")</f>
        <v/>
      </c>
      <c r="I23" s="12" t="str">
        <f aca="false">IF(H23="","",IF(H23&gt;=15,"Red",IF(H23&gt;=8,"Amber","Green")))</f>
        <v/>
      </c>
      <c r="J23" s="12"/>
      <c r="K23" s="12"/>
      <c r="L23" s="12"/>
      <c r="M23" s="12"/>
    </row>
    <row r="24" customFormat="false" ht="15" hidden="false" customHeight="false" outlineLevel="0" collapsed="false">
      <c r="A24" s="12"/>
      <c r="B24" s="12"/>
      <c r="C24" s="12"/>
      <c r="D24" s="12"/>
      <c r="E24" s="12"/>
      <c r="F24" s="12"/>
      <c r="G24" s="12"/>
      <c r="H24" s="12" t="str">
        <f aca="false">IF(AND(F24&lt;&gt;"",G24&lt;&gt;""),F24*G24,"")</f>
        <v/>
      </c>
      <c r="I24" s="12" t="str">
        <f aca="false">IF(H24="","",IF(H24&gt;=15,"Red",IF(H24&gt;=8,"Amber","Green")))</f>
        <v/>
      </c>
      <c r="J24" s="12"/>
      <c r="K24" s="12"/>
      <c r="L24" s="12"/>
      <c r="M24" s="12"/>
    </row>
    <row r="25" customFormat="false" ht="15" hidden="false" customHeight="false" outlineLevel="0" collapsed="false">
      <c r="A25" s="12"/>
      <c r="B25" s="12"/>
      <c r="C25" s="12"/>
      <c r="D25" s="12"/>
      <c r="E25" s="12"/>
      <c r="F25" s="12"/>
      <c r="G25" s="12"/>
      <c r="H25" s="12" t="str">
        <f aca="false">IF(AND(F25&lt;&gt;"",G25&lt;&gt;""),F25*G25,"")</f>
        <v/>
      </c>
      <c r="I25" s="12" t="str">
        <f aca="false">IF(H25="","",IF(H25&gt;=15,"Red",IF(H25&gt;=8,"Amber","Green")))</f>
        <v/>
      </c>
      <c r="J25" s="12"/>
      <c r="K25" s="12"/>
      <c r="L25" s="12"/>
      <c r="M25" s="12"/>
    </row>
    <row r="26" customFormat="false" ht="15" hidden="false" customHeight="false" outlineLevel="0" collapsed="false">
      <c r="A26" s="12"/>
      <c r="B26" s="12"/>
      <c r="C26" s="12"/>
      <c r="D26" s="12"/>
      <c r="E26" s="12"/>
      <c r="F26" s="12"/>
      <c r="G26" s="12"/>
      <c r="H26" s="12" t="str">
        <f aca="false">IF(AND(F26&lt;&gt;"",G26&lt;&gt;""),F26*G26,"")</f>
        <v/>
      </c>
      <c r="I26" s="12" t="str">
        <f aca="false">IF(H26="","",IF(H26&gt;=15,"Red",IF(H26&gt;=8,"Amber","Green")))</f>
        <v/>
      </c>
      <c r="J26" s="12"/>
      <c r="K26" s="12"/>
      <c r="L26" s="12"/>
      <c r="M26" s="12"/>
    </row>
    <row r="27" customFormat="false" ht="15" hidden="false" customHeight="false" outlineLevel="0" collapsed="false">
      <c r="A27" s="12"/>
      <c r="B27" s="12"/>
      <c r="C27" s="12"/>
      <c r="D27" s="12"/>
      <c r="E27" s="12"/>
      <c r="F27" s="12"/>
      <c r="G27" s="12"/>
      <c r="H27" s="12" t="str">
        <f aca="false">IF(AND(F27&lt;&gt;"",G27&lt;&gt;""),F27*G27,"")</f>
        <v/>
      </c>
      <c r="I27" s="12" t="str">
        <f aca="false">IF(H27="","",IF(H27&gt;=15,"Red",IF(H27&gt;=8,"Amber","Green")))</f>
        <v/>
      </c>
      <c r="J27" s="12"/>
      <c r="K27" s="12"/>
      <c r="L27" s="12"/>
      <c r="M27" s="12"/>
    </row>
    <row r="28" customFormat="false" ht="15" hidden="false" customHeight="false" outlineLevel="0" collapsed="false">
      <c r="A28" s="12"/>
      <c r="B28" s="12"/>
      <c r="C28" s="12"/>
      <c r="D28" s="12"/>
      <c r="E28" s="12"/>
      <c r="F28" s="12"/>
      <c r="G28" s="12"/>
      <c r="H28" s="12" t="str">
        <f aca="false">IF(AND(F28&lt;&gt;"",G28&lt;&gt;""),F28*G28,"")</f>
        <v/>
      </c>
      <c r="I28" s="12" t="str">
        <f aca="false">IF(H28="","",IF(H28&gt;=15,"Red",IF(H28&gt;=8,"Amber","Green")))</f>
        <v/>
      </c>
      <c r="J28" s="12"/>
      <c r="K28" s="12"/>
      <c r="L28" s="12"/>
      <c r="M28" s="12"/>
    </row>
    <row r="29" customFormat="false" ht="15" hidden="false" customHeight="false" outlineLevel="0" collapsed="false">
      <c r="A29" s="12"/>
      <c r="B29" s="12"/>
      <c r="C29" s="12"/>
      <c r="D29" s="12"/>
      <c r="E29" s="12"/>
      <c r="F29" s="12"/>
      <c r="G29" s="12"/>
      <c r="H29" s="12" t="str">
        <f aca="false">IF(AND(F29&lt;&gt;"",G29&lt;&gt;""),F29*G29,"")</f>
        <v/>
      </c>
      <c r="I29" s="12" t="str">
        <f aca="false">IF(H29="","",IF(H29&gt;=15,"Red",IF(H29&gt;=8,"Amber","Green")))</f>
        <v/>
      </c>
      <c r="J29" s="12"/>
      <c r="K29" s="12"/>
      <c r="L29" s="12"/>
      <c r="M29" s="12"/>
    </row>
    <row r="30" customFormat="false" ht="15" hidden="false" customHeight="false" outlineLevel="0" collapsed="false">
      <c r="A30" s="12"/>
      <c r="B30" s="12"/>
      <c r="C30" s="12"/>
      <c r="D30" s="12"/>
      <c r="E30" s="12"/>
      <c r="F30" s="12"/>
      <c r="G30" s="12"/>
      <c r="H30" s="12" t="str">
        <f aca="false">IF(AND(F30&lt;&gt;"",G30&lt;&gt;""),F30*G30,"")</f>
        <v/>
      </c>
      <c r="I30" s="12" t="str">
        <f aca="false">IF(H30="","",IF(H30&gt;=15,"Red",IF(H30&gt;=8,"Amber","Green")))</f>
        <v/>
      </c>
      <c r="J30" s="12"/>
      <c r="K30" s="12"/>
      <c r="L30" s="12"/>
      <c r="M30" s="12"/>
    </row>
    <row r="31" customFormat="false" ht="15" hidden="false" customHeight="false" outlineLevel="0" collapsed="false">
      <c r="A31" s="12"/>
      <c r="B31" s="12"/>
      <c r="C31" s="12"/>
      <c r="D31" s="12"/>
      <c r="E31" s="12"/>
      <c r="F31" s="12"/>
      <c r="G31" s="12"/>
      <c r="H31" s="12" t="str">
        <f aca="false">IF(AND(F31&lt;&gt;"",G31&lt;&gt;""),F31*G31,"")</f>
        <v/>
      </c>
      <c r="I31" s="12" t="str">
        <f aca="false">IF(H31="","",IF(H31&gt;=15,"Red",IF(H31&gt;=8,"Amber","Green")))</f>
        <v/>
      </c>
      <c r="J31" s="12"/>
      <c r="K31" s="12"/>
      <c r="L31" s="12"/>
      <c r="M31" s="12"/>
    </row>
    <row r="32" customFormat="false" ht="15" hidden="false" customHeight="false" outlineLevel="0" collapsed="false">
      <c r="A32" s="12"/>
      <c r="B32" s="12"/>
      <c r="C32" s="12"/>
      <c r="D32" s="12"/>
      <c r="E32" s="12"/>
      <c r="F32" s="12"/>
      <c r="G32" s="12"/>
      <c r="H32" s="12" t="str">
        <f aca="false">IF(AND(F32&lt;&gt;"",G32&lt;&gt;""),F32*G32,"")</f>
        <v/>
      </c>
      <c r="I32" s="12" t="str">
        <f aca="false">IF(H32="","",IF(H32&gt;=15,"Red",IF(H32&gt;=8,"Amber","Green")))</f>
        <v/>
      </c>
      <c r="J32" s="12"/>
      <c r="K32" s="12"/>
      <c r="L32" s="12"/>
      <c r="M32" s="12"/>
    </row>
    <row r="33" customFormat="false" ht="15" hidden="false" customHeight="false" outlineLevel="0" collapsed="false">
      <c r="A33" s="12"/>
      <c r="B33" s="12"/>
      <c r="C33" s="12"/>
      <c r="D33" s="12"/>
      <c r="E33" s="12"/>
      <c r="F33" s="12"/>
      <c r="G33" s="12"/>
      <c r="H33" s="12" t="str">
        <f aca="false">IF(AND(F33&lt;&gt;"",G33&lt;&gt;""),F33*G33,"")</f>
        <v/>
      </c>
      <c r="I33" s="12" t="str">
        <f aca="false">IF(H33="","",IF(H33&gt;=15,"Red",IF(H33&gt;=8,"Amber","Green")))</f>
        <v/>
      </c>
      <c r="J33" s="12"/>
      <c r="K33" s="12"/>
      <c r="L33" s="12"/>
      <c r="M33" s="12"/>
    </row>
    <row r="34" customFormat="false" ht="15" hidden="false" customHeight="false" outlineLevel="0" collapsed="false">
      <c r="A34" s="12"/>
      <c r="B34" s="12"/>
      <c r="C34" s="12"/>
      <c r="D34" s="12"/>
      <c r="E34" s="12"/>
      <c r="F34" s="12"/>
      <c r="G34" s="12"/>
      <c r="H34" s="12" t="str">
        <f aca="false">IF(AND(F34&lt;&gt;"",G34&lt;&gt;""),F34*G34,"")</f>
        <v/>
      </c>
      <c r="I34" s="12" t="str">
        <f aca="false">IF(H34="","",IF(H34&gt;=15,"Red",IF(H34&gt;=8,"Amber","Green")))</f>
        <v/>
      </c>
      <c r="J34" s="12"/>
      <c r="K34" s="12"/>
      <c r="L34" s="12"/>
      <c r="M34" s="12"/>
    </row>
  </sheetData>
  <mergeCells count="2">
    <mergeCell ref="A1:M1"/>
    <mergeCell ref="A2:M2"/>
  </mergeCells>
  <conditionalFormatting sqref="I5:I35">
    <cfRule type="expression" priority="2" aboveAverage="0" equalAverage="0" bottom="0" percent="0" rank="0" text="" dxfId="0">
      <formula>EXACT(I5,"Red")</formula>
    </cfRule>
    <cfRule type="expression" priority="3" aboveAverage="0" equalAverage="0" bottom="0" percent="0" rank="0" text="" dxfId="1">
      <formula>EXACT(I5,"Amber")</formula>
    </cfRule>
    <cfRule type="expression" priority="4" aboveAverage="0" equalAverage="0" bottom="0" percent="0" rank="0" text="" dxfId="2">
      <formula>EXACT(I5,"Green")</formula>
    </cfRule>
  </conditionalFormatting>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0" width="8"/>
    <col collapsed="false" customWidth="true" hidden="false" outlineLevel="0" max="2" min="2" style="0" width="12"/>
    <col collapsed="false" customWidth="true" hidden="false" outlineLevel="0" max="3" min="3" style="0" width="18"/>
    <col collapsed="false" customWidth="true" hidden="false" outlineLevel="0" max="4" min="4" style="0" width="14"/>
    <col collapsed="false" customWidth="true" hidden="false" outlineLevel="0" max="5" min="5" style="0" width="55"/>
    <col collapsed="false" customWidth="true" hidden="false" outlineLevel="0" max="6" min="6" style="0" width="40"/>
    <col collapsed="false" customWidth="true" hidden="false" outlineLevel="0" max="7" min="7" style="0" width="14"/>
    <col collapsed="false" customWidth="true" hidden="false" outlineLevel="0" max="8" min="8" style="0" width="18"/>
    <col collapsed="false" customWidth="true" hidden="false" outlineLevel="0" max="9" min="9" style="0" width="12"/>
  </cols>
  <sheetData>
    <row r="1" customFormat="false" ht="30" hidden="false" customHeight="true" outlineLevel="0" collapsed="false">
      <c r="A1" s="9" t="s">
        <v>84</v>
      </c>
      <c r="B1" s="9"/>
      <c r="C1" s="9"/>
      <c r="D1" s="9"/>
      <c r="E1" s="9"/>
      <c r="F1" s="9"/>
      <c r="G1" s="9"/>
      <c r="H1" s="9"/>
      <c r="I1" s="9"/>
    </row>
    <row r="2" customFormat="false" ht="18" hidden="false" customHeight="true" outlineLevel="0" collapsed="false">
      <c r="A2" s="10" t="s">
        <v>85</v>
      </c>
      <c r="B2" s="10"/>
      <c r="C2" s="10"/>
      <c r="D2" s="10"/>
      <c r="E2" s="10"/>
      <c r="F2" s="10"/>
      <c r="G2" s="10"/>
      <c r="H2" s="10"/>
      <c r="I2" s="10"/>
    </row>
    <row r="4" customFormat="false" ht="31.5" hidden="false" customHeight="true" outlineLevel="0" collapsed="false">
      <c r="A4" s="6" t="s">
        <v>31</v>
      </c>
      <c r="B4" s="6" t="s">
        <v>32</v>
      </c>
      <c r="C4" s="6" t="s">
        <v>33</v>
      </c>
      <c r="D4" s="6" t="s">
        <v>34</v>
      </c>
      <c r="E4" s="6" t="s">
        <v>86</v>
      </c>
      <c r="F4" s="6" t="s">
        <v>87</v>
      </c>
      <c r="G4" s="6" t="s">
        <v>88</v>
      </c>
      <c r="H4" s="6" t="s">
        <v>39</v>
      </c>
      <c r="I4" s="6" t="s">
        <v>42</v>
      </c>
    </row>
    <row r="5" customFormat="false" ht="23.85" hidden="false" customHeight="false" outlineLevel="0" collapsed="false">
      <c r="A5" s="8" t="s">
        <v>89</v>
      </c>
      <c r="B5" s="8" t="s">
        <v>90</v>
      </c>
      <c r="C5" s="8" t="s">
        <v>91</v>
      </c>
      <c r="D5" s="8" t="s">
        <v>92</v>
      </c>
      <c r="E5" s="8" t="s">
        <v>93</v>
      </c>
      <c r="F5" s="8" t="s">
        <v>94</v>
      </c>
      <c r="G5" s="8" t="s">
        <v>95</v>
      </c>
      <c r="H5" s="8" t="s">
        <v>48</v>
      </c>
      <c r="I5" s="8" t="s">
        <v>51</v>
      </c>
    </row>
    <row r="6" customFormat="false" ht="23.85" hidden="false" customHeight="false" outlineLevel="0" collapsed="false">
      <c r="A6" s="8" t="s">
        <v>96</v>
      </c>
      <c r="B6" s="8" t="s">
        <v>97</v>
      </c>
      <c r="C6" s="8" t="s">
        <v>45</v>
      </c>
      <c r="D6" s="8" t="s">
        <v>98</v>
      </c>
      <c r="E6" s="8" t="s">
        <v>99</v>
      </c>
      <c r="F6" s="8" t="s">
        <v>100</v>
      </c>
      <c r="G6" s="8" t="s">
        <v>101</v>
      </c>
      <c r="H6" s="8" t="s">
        <v>102</v>
      </c>
      <c r="I6" s="8" t="s">
        <v>51</v>
      </c>
    </row>
    <row r="7" customFormat="false" ht="23.85" hidden="false" customHeight="false" outlineLevel="0" collapsed="false">
      <c r="A7" s="8" t="s">
        <v>103</v>
      </c>
      <c r="B7" s="8" t="s">
        <v>104</v>
      </c>
      <c r="C7" s="8" t="s">
        <v>54</v>
      </c>
      <c r="D7" s="8" t="s">
        <v>55</v>
      </c>
      <c r="E7" s="8" t="s">
        <v>105</v>
      </c>
      <c r="F7" s="8" t="s">
        <v>106</v>
      </c>
      <c r="G7" s="8" t="s">
        <v>107</v>
      </c>
      <c r="H7" s="8" t="s">
        <v>57</v>
      </c>
      <c r="I7" s="8" t="s">
        <v>51</v>
      </c>
    </row>
    <row r="8" customFormat="false" ht="23.85" hidden="false" customHeight="false" outlineLevel="0" collapsed="false">
      <c r="A8" s="8" t="s">
        <v>108</v>
      </c>
      <c r="B8" s="8" t="s">
        <v>109</v>
      </c>
      <c r="C8" s="8" t="s">
        <v>110</v>
      </c>
      <c r="D8" s="8" t="s">
        <v>63</v>
      </c>
      <c r="E8" s="8" t="s">
        <v>111</v>
      </c>
      <c r="F8" s="8" t="s">
        <v>112</v>
      </c>
      <c r="G8" s="8" t="s">
        <v>113</v>
      </c>
      <c r="H8" s="8" t="s">
        <v>114</v>
      </c>
      <c r="I8" s="8" t="s">
        <v>51</v>
      </c>
    </row>
    <row r="9" customFormat="false" ht="15" hidden="false" customHeight="false" outlineLevel="0" collapsed="false">
      <c r="A9" s="12"/>
      <c r="B9" s="12"/>
      <c r="C9" s="12"/>
      <c r="D9" s="12"/>
      <c r="E9" s="12"/>
      <c r="F9" s="12"/>
      <c r="G9" s="12"/>
      <c r="H9" s="12"/>
      <c r="I9" s="12"/>
    </row>
    <row r="10" customFormat="false" ht="15" hidden="false" customHeight="false" outlineLevel="0" collapsed="false">
      <c r="A10" s="12"/>
      <c r="B10" s="12"/>
      <c r="C10" s="12"/>
      <c r="D10" s="12"/>
      <c r="E10" s="12"/>
      <c r="F10" s="12"/>
      <c r="G10" s="12"/>
      <c r="H10" s="12"/>
      <c r="I10" s="12"/>
    </row>
    <row r="11" customFormat="false" ht="15" hidden="false" customHeight="false" outlineLevel="0" collapsed="false">
      <c r="A11" s="12"/>
      <c r="B11" s="12"/>
      <c r="C11" s="12"/>
      <c r="D11" s="12"/>
      <c r="E11" s="12"/>
      <c r="F11" s="12"/>
      <c r="G11" s="12"/>
      <c r="H11" s="12"/>
      <c r="I11" s="12"/>
    </row>
    <row r="12" customFormat="false" ht="15" hidden="false" customHeight="false" outlineLevel="0" collapsed="false">
      <c r="A12" s="12"/>
      <c r="B12" s="12"/>
      <c r="C12" s="12"/>
      <c r="D12" s="12"/>
      <c r="E12" s="12"/>
      <c r="F12" s="12"/>
      <c r="G12" s="12"/>
      <c r="H12" s="12"/>
      <c r="I12" s="12"/>
    </row>
    <row r="13" customFormat="false" ht="15" hidden="false" customHeight="false" outlineLevel="0" collapsed="false">
      <c r="A13" s="12"/>
      <c r="B13" s="12"/>
      <c r="C13" s="12"/>
      <c r="D13" s="12"/>
      <c r="E13" s="12"/>
      <c r="F13" s="12"/>
      <c r="G13" s="12"/>
      <c r="H13" s="12"/>
      <c r="I13" s="12"/>
    </row>
    <row r="14" customFormat="false" ht="15" hidden="false" customHeight="false" outlineLevel="0" collapsed="false">
      <c r="A14" s="12"/>
      <c r="B14" s="12"/>
      <c r="C14" s="12"/>
      <c r="D14" s="12"/>
      <c r="E14" s="12"/>
      <c r="F14" s="12"/>
      <c r="G14" s="12"/>
      <c r="H14" s="12"/>
      <c r="I14" s="12"/>
    </row>
    <row r="15" customFormat="false" ht="15" hidden="false" customHeight="false" outlineLevel="0" collapsed="false">
      <c r="A15" s="12"/>
      <c r="B15" s="12"/>
      <c r="C15" s="12"/>
      <c r="D15" s="12"/>
      <c r="E15" s="12"/>
      <c r="F15" s="12"/>
      <c r="G15" s="12"/>
      <c r="H15" s="12"/>
      <c r="I15" s="12"/>
    </row>
    <row r="16" customFormat="false" ht="15" hidden="false" customHeight="false" outlineLevel="0" collapsed="false">
      <c r="A16" s="12"/>
      <c r="B16" s="12"/>
      <c r="C16" s="12"/>
      <c r="D16" s="12"/>
      <c r="E16" s="12"/>
      <c r="F16" s="12"/>
      <c r="G16" s="12"/>
      <c r="H16" s="12"/>
      <c r="I16" s="12"/>
    </row>
    <row r="17" customFormat="false" ht="15" hidden="false" customHeight="false" outlineLevel="0" collapsed="false">
      <c r="A17" s="12"/>
      <c r="B17" s="12"/>
      <c r="C17" s="12"/>
      <c r="D17" s="12"/>
      <c r="E17" s="12"/>
      <c r="F17" s="12"/>
      <c r="G17" s="12"/>
      <c r="H17" s="12"/>
      <c r="I17" s="12"/>
    </row>
    <row r="18" customFormat="false" ht="15" hidden="false" customHeight="false" outlineLevel="0" collapsed="false">
      <c r="A18" s="12"/>
      <c r="B18" s="12"/>
      <c r="C18" s="12"/>
      <c r="D18" s="12"/>
      <c r="E18" s="12"/>
      <c r="F18" s="12"/>
      <c r="G18" s="12"/>
      <c r="H18" s="12"/>
      <c r="I18" s="12"/>
    </row>
    <row r="19" customFormat="false" ht="15" hidden="false" customHeight="false" outlineLevel="0" collapsed="false">
      <c r="A19" s="12"/>
      <c r="B19" s="12"/>
      <c r="C19" s="12"/>
      <c r="D19" s="12"/>
      <c r="E19" s="12"/>
      <c r="F19" s="12"/>
      <c r="G19" s="12"/>
      <c r="H19" s="12"/>
      <c r="I19" s="12"/>
    </row>
    <row r="20" customFormat="false" ht="15" hidden="false" customHeight="false" outlineLevel="0" collapsed="false">
      <c r="A20" s="12"/>
      <c r="B20" s="12"/>
      <c r="C20" s="12"/>
      <c r="D20" s="12"/>
      <c r="E20" s="12"/>
      <c r="F20" s="12"/>
      <c r="G20" s="12"/>
      <c r="H20" s="12"/>
      <c r="I20" s="12"/>
    </row>
    <row r="21" customFormat="false" ht="15" hidden="false" customHeight="false" outlineLevel="0" collapsed="false">
      <c r="A21" s="12"/>
      <c r="B21" s="12"/>
      <c r="C21" s="12"/>
      <c r="D21" s="12"/>
      <c r="E21" s="12"/>
      <c r="F21" s="12"/>
      <c r="G21" s="12"/>
      <c r="H21" s="12"/>
      <c r="I21" s="12"/>
    </row>
    <row r="22" customFormat="false" ht="15" hidden="false" customHeight="false" outlineLevel="0" collapsed="false">
      <c r="A22" s="12"/>
      <c r="B22" s="12"/>
      <c r="C22" s="12"/>
      <c r="D22" s="12"/>
      <c r="E22" s="12"/>
      <c r="F22" s="12"/>
      <c r="G22" s="12"/>
      <c r="H22" s="12"/>
      <c r="I22" s="12"/>
    </row>
    <row r="23" customFormat="false" ht="15" hidden="false" customHeight="false" outlineLevel="0" collapsed="false">
      <c r="A23" s="12"/>
      <c r="B23" s="12"/>
      <c r="C23" s="12"/>
      <c r="D23" s="12"/>
      <c r="E23" s="12"/>
      <c r="F23" s="12"/>
      <c r="G23" s="12"/>
      <c r="H23" s="12"/>
      <c r="I23" s="12"/>
    </row>
    <row r="24" customFormat="false" ht="15" hidden="false" customHeight="false" outlineLevel="0" collapsed="false">
      <c r="A24" s="12"/>
      <c r="B24" s="12"/>
      <c r="C24" s="12"/>
      <c r="D24" s="12"/>
      <c r="E24" s="12"/>
      <c r="F24" s="12"/>
      <c r="G24" s="12"/>
      <c r="H24" s="12"/>
      <c r="I24" s="12"/>
    </row>
    <row r="25" customFormat="false" ht="15" hidden="false" customHeight="false" outlineLevel="0" collapsed="false">
      <c r="A25" s="12"/>
      <c r="B25" s="12"/>
      <c r="C25" s="12"/>
      <c r="D25" s="12"/>
      <c r="E25" s="12"/>
      <c r="F25" s="12"/>
      <c r="G25" s="12"/>
      <c r="H25" s="12"/>
      <c r="I25" s="12"/>
    </row>
    <row r="26" customFormat="false" ht="15" hidden="false" customHeight="false" outlineLevel="0" collapsed="false">
      <c r="A26" s="12"/>
      <c r="B26" s="12"/>
      <c r="C26" s="12"/>
      <c r="D26" s="12"/>
      <c r="E26" s="12"/>
      <c r="F26" s="12"/>
      <c r="G26" s="12"/>
      <c r="H26" s="12"/>
      <c r="I26" s="12"/>
    </row>
    <row r="27" customFormat="false" ht="15" hidden="false" customHeight="false" outlineLevel="0" collapsed="false">
      <c r="A27" s="12"/>
      <c r="B27" s="12"/>
      <c r="C27" s="12"/>
      <c r="D27" s="12"/>
      <c r="E27" s="12"/>
      <c r="F27" s="12"/>
      <c r="G27" s="12"/>
      <c r="H27" s="12"/>
      <c r="I27" s="12"/>
    </row>
    <row r="28" customFormat="false" ht="15" hidden="false" customHeight="false" outlineLevel="0" collapsed="false">
      <c r="A28" s="12"/>
      <c r="B28" s="12"/>
      <c r="C28" s="12"/>
      <c r="D28" s="12"/>
      <c r="E28" s="12"/>
      <c r="F28" s="12"/>
      <c r="G28" s="12"/>
      <c r="H28" s="12"/>
      <c r="I28" s="12"/>
    </row>
    <row r="29" customFormat="false" ht="15" hidden="false" customHeight="false" outlineLevel="0" collapsed="false">
      <c r="A29" s="12"/>
      <c r="B29" s="12"/>
      <c r="C29" s="12"/>
      <c r="D29" s="12"/>
      <c r="E29" s="12"/>
      <c r="F29" s="12"/>
      <c r="G29" s="12"/>
      <c r="H29" s="12"/>
      <c r="I29" s="12"/>
    </row>
  </sheetData>
  <mergeCells count="2">
    <mergeCell ref="A1:I1"/>
    <mergeCell ref="A2:I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2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0" width="8"/>
    <col collapsed="false" customWidth="true" hidden="false" outlineLevel="0" max="2" min="2" style="0" width="12"/>
    <col collapsed="false" customWidth="true" hidden="false" outlineLevel="0" max="3" min="3" style="0" width="18"/>
    <col collapsed="false" customWidth="true" hidden="false" outlineLevel="0" max="4" min="4" style="0" width="14"/>
    <col collapsed="false" customWidth="true" hidden="false" outlineLevel="0" max="5" min="5" style="0" width="50"/>
    <col collapsed="false" customWidth="true" hidden="false" outlineLevel="0" max="6" min="6" style="0" width="12"/>
    <col collapsed="false" customWidth="true" hidden="false" outlineLevel="0" max="7" min="7" style="0" width="40"/>
    <col collapsed="false" customWidth="true" hidden="false" outlineLevel="0" max="8" min="8" style="0" width="18"/>
    <col collapsed="false" customWidth="true" hidden="false" outlineLevel="0" max="9" min="9" style="0" width="50"/>
    <col collapsed="false" customWidth="true" hidden="false" outlineLevel="0" max="10" min="10" style="0" width="14"/>
    <col collapsed="false" customWidth="true" hidden="false" outlineLevel="0" max="11" min="11" style="0" width="12"/>
  </cols>
  <sheetData>
    <row r="1" customFormat="false" ht="30" hidden="false" customHeight="true" outlineLevel="0" collapsed="false">
      <c r="A1" s="9" t="s">
        <v>115</v>
      </c>
      <c r="B1" s="9"/>
      <c r="C1" s="9"/>
      <c r="D1" s="9"/>
      <c r="E1" s="9"/>
      <c r="F1" s="9"/>
      <c r="G1" s="9"/>
      <c r="H1" s="9"/>
      <c r="I1" s="9"/>
      <c r="J1" s="9"/>
      <c r="K1" s="9"/>
    </row>
    <row r="2" customFormat="false" ht="18" hidden="false" customHeight="true" outlineLevel="0" collapsed="false">
      <c r="A2" s="10" t="s">
        <v>116</v>
      </c>
      <c r="B2" s="10"/>
      <c r="C2" s="10"/>
      <c r="D2" s="10"/>
      <c r="E2" s="10"/>
      <c r="F2" s="10"/>
      <c r="G2" s="10"/>
      <c r="H2" s="10"/>
      <c r="I2" s="10"/>
      <c r="J2" s="10"/>
      <c r="K2" s="10"/>
    </row>
    <row r="4" customFormat="false" ht="31.5" hidden="false" customHeight="true" outlineLevel="0" collapsed="false">
      <c r="A4" s="6" t="s">
        <v>31</v>
      </c>
      <c r="B4" s="6" t="s">
        <v>32</v>
      </c>
      <c r="C4" s="6" t="s">
        <v>33</v>
      </c>
      <c r="D4" s="6" t="s">
        <v>34</v>
      </c>
      <c r="E4" s="6" t="s">
        <v>117</v>
      </c>
      <c r="F4" s="6" t="s">
        <v>118</v>
      </c>
      <c r="G4" s="6" t="s">
        <v>119</v>
      </c>
      <c r="H4" s="6" t="s">
        <v>39</v>
      </c>
      <c r="I4" s="6" t="s">
        <v>120</v>
      </c>
      <c r="J4" s="6" t="s">
        <v>121</v>
      </c>
      <c r="K4" s="6" t="s">
        <v>42</v>
      </c>
    </row>
    <row r="5" customFormat="false" ht="23.85" hidden="false" customHeight="false" outlineLevel="0" collapsed="false">
      <c r="A5" s="8" t="s">
        <v>122</v>
      </c>
      <c r="B5" s="8" t="s">
        <v>123</v>
      </c>
      <c r="C5" s="8" t="s">
        <v>54</v>
      </c>
      <c r="D5" s="8" t="s">
        <v>124</v>
      </c>
      <c r="E5" s="8" t="s">
        <v>125</v>
      </c>
      <c r="F5" s="8" t="s">
        <v>126</v>
      </c>
      <c r="G5" s="8" t="s">
        <v>127</v>
      </c>
      <c r="H5" s="8" t="s">
        <v>128</v>
      </c>
      <c r="I5" s="8" t="s">
        <v>129</v>
      </c>
      <c r="J5" s="8" t="s">
        <v>130</v>
      </c>
      <c r="K5" s="8" t="s">
        <v>131</v>
      </c>
    </row>
    <row r="6" customFormat="false" ht="23.85" hidden="false" customHeight="false" outlineLevel="0" collapsed="false">
      <c r="A6" s="8" t="s">
        <v>132</v>
      </c>
      <c r="B6" s="8" t="s">
        <v>133</v>
      </c>
      <c r="C6" s="8" t="s">
        <v>110</v>
      </c>
      <c r="D6" s="8" t="s">
        <v>63</v>
      </c>
      <c r="E6" s="8" t="s">
        <v>134</v>
      </c>
      <c r="F6" s="8" t="s">
        <v>126</v>
      </c>
      <c r="G6" s="8" t="s">
        <v>135</v>
      </c>
      <c r="H6" s="8" t="s">
        <v>65</v>
      </c>
      <c r="I6" s="8" t="s">
        <v>136</v>
      </c>
      <c r="J6" s="8" t="s">
        <v>137</v>
      </c>
      <c r="K6" s="8" t="s">
        <v>51</v>
      </c>
    </row>
    <row r="7" customFormat="false" ht="15" hidden="false" customHeight="false" outlineLevel="0" collapsed="false">
      <c r="A7" s="12"/>
      <c r="B7" s="12"/>
      <c r="C7" s="12"/>
      <c r="D7" s="12"/>
      <c r="E7" s="12"/>
      <c r="F7" s="12"/>
      <c r="G7" s="12"/>
      <c r="H7" s="12"/>
      <c r="I7" s="12"/>
      <c r="J7" s="12"/>
      <c r="K7" s="12"/>
    </row>
    <row r="8" customFormat="false" ht="15" hidden="false" customHeight="false" outlineLevel="0" collapsed="false">
      <c r="A8" s="12"/>
      <c r="B8" s="12"/>
      <c r="C8" s="12"/>
      <c r="D8" s="12"/>
      <c r="E8" s="12"/>
      <c r="F8" s="12"/>
      <c r="G8" s="12"/>
      <c r="H8" s="12"/>
      <c r="I8" s="12"/>
      <c r="J8" s="12"/>
      <c r="K8" s="12"/>
    </row>
    <row r="9" customFormat="false" ht="15" hidden="false" customHeight="false" outlineLevel="0" collapsed="false">
      <c r="A9" s="12"/>
      <c r="B9" s="12"/>
      <c r="C9" s="12"/>
      <c r="D9" s="12"/>
      <c r="E9" s="12"/>
      <c r="F9" s="12"/>
      <c r="G9" s="12"/>
      <c r="H9" s="12"/>
      <c r="I9" s="12"/>
      <c r="J9" s="12"/>
      <c r="K9" s="12"/>
    </row>
    <row r="10" customFormat="false" ht="15" hidden="false" customHeight="false" outlineLevel="0" collapsed="false">
      <c r="A10" s="12"/>
      <c r="B10" s="12"/>
      <c r="C10" s="12"/>
      <c r="D10" s="12"/>
      <c r="E10" s="12"/>
      <c r="F10" s="12"/>
      <c r="G10" s="12"/>
      <c r="H10" s="12"/>
      <c r="I10" s="12"/>
      <c r="J10" s="12"/>
      <c r="K10" s="12"/>
    </row>
    <row r="11" customFormat="false" ht="15" hidden="false" customHeight="false" outlineLevel="0" collapsed="false">
      <c r="A11" s="12"/>
      <c r="B11" s="12"/>
      <c r="C11" s="12"/>
      <c r="D11" s="12"/>
      <c r="E11" s="12"/>
      <c r="F11" s="12"/>
      <c r="G11" s="12"/>
      <c r="H11" s="12"/>
      <c r="I11" s="12"/>
      <c r="J11" s="12"/>
      <c r="K11" s="12"/>
    </row>
    <row r="12" customFormat="false" ht="15" hidden="false" customHeight="false" outlineLevel="0" collapsed="false">
      <c r="A12" s="12"/>
      <c r="B12" s="12"/>
      <c r="C12" s="12"/>
      <c r="D12" s="12"/>
      <c r="E12" s="12"/>
      <c r="F12" s="12"/>
      <c r="G12" s="12"/>
      <c r="H12" s="12"/>
      <c r="I12" s="12"/>
      <c r="J12" s="12"/>
      <c r="K12" s="12"/>
    </row>
    <row r="13" customFormat="false" ht="15" hidden="false" customHeight="false" outlineLevel="0" collapsed="false">
      <c r="A13" s="12"/>
      <c r="B13" s="12"/>
      <c r="C13" s="12"/>
      <c r="D13" s="12"/>
      <c r="E13" s="12"/>
      <c r="F13" s="12"/>
      <c r="G13" s="12"/>
      <c r="H13" s="12"/>
      <c r="I13" s="12"/>
      <c r="J13" s="12"/>
      <c r="K13" s="12"/>
    </row>
    <row r="14" customFormat="false" ht="15" hidden="false" customHeight="false" outlineLevel="0" collapsed="false">
      <c r="A14" s="12"/>
      <c r="B14" s="12"/>
      <c r="C14" s="12"/>
      <c r="D14" s="12"/>
      <c r="E14" s="12"/>
      <c r="F14" s="12"/>
      <c r="G14" s="12"/>
      <c r="H14" s="12"/>
      <c r="I14" s="12"/>
      <c r="J14" s="12"/>
      <c r="K14" s="12"/>
    </row>
    <row r="15" customFormat="false" ht="15" hidden="false" customHeight="false" outlineLevel="0" collapsed="false">
      <c r="A15" s="12"/>
      <c r="B15" s="12"/>
      <c r="C15" s="12"/>
      <c r="D15" s="12"/>
      <c r="E15" s="12"/>
      <c r="F15" s="12"/>
      <c r="G15" s="12"/>
      <c r="H15" s="12"/>
      <c r="I15" s="12"/>
      <c r="J15" s="12"/>
      <c r="K15" s="12"/>
    </row>
    <row r="16" customFormat="false" ht="15" hidden="false" customHeight="false" outlineLevel="0" collapsed="false">
      <c r="A16" s="12"/>
      <c r="B16" s="12"/>
      <c r="C16" s="12"/>
      <c r="D16" s="12"/>
      <c r="E16" s="12"/>
      <c r="F16" s="12"/>
      <c r="G16" s="12"/>
      <c r="H16" s="12"/>
      <c r="I16" s="12"/>
      <c r="J16" s="12"/>
      <c r="K16" s="12"/>
    </row>
    <row r="17" customFormat="false" ht="15" hidden="false" customHeight="false" outlineLevel="0" collapsed="false">
      <c r="A17" s="12"/>
      <c r="B17" s="12"/>
      <c r="C17" s="12"/>
      <c r="D17" s="12"/>
      <c r="E17" s="12"/>
      <c r="F17" s="12"/>
      <c r="G17" s="12"/>
      <c r="H17" s="12"/>
      <c r="I17" s="12"/>
      <c r="J17" s="12"/>
      <c r="K17" s="12"/>
    </row>
    <row r="18" customFormat="false" ht="15" hidden="false" customHeight="false" outlineLevel="0" collapsed="false">
      <c r="A18" s="12"/>
      <c r="B18" s="12"/>
      <c r="C18" s="12"/>
      <c r="D18" s="12"/>
      <c r="E18" s="12"/>
      <c r="F18" s="12"/>
      <c r="G18" s="12"/>
      <c r="H18" s="12"/>
      <c r="I18" s="12"/>
      <c r="J18" s="12"/>
      <c r="K18" s="12"/>
    </row>
    <row r="19" customFormat="false" ht="15" hidden="false" customHeight="false" outlineLevel="0" collapsed="false">
      <c r="A19" s="12"/>
      <c r="B19" s="12"/>
      <c r="C19" s="12"/>
      <c r="D19" s="12"/>
      <c r="E19" s="12"/>
      <c r="F19" s="12"/>
      <c r="G19" s="12"/>
      <c r="H19" s="12"/>
      <c r="I19" s="12"/>
      <c r="J19" s="12"/>
      <c r="K19" s="12"/>
    </row>
    <row r="20" customFormat="false" ht="15" hidden="false" customHeight="false" outlineLevel="0" collapsed="false">
      <c r="A20" s="12"/>
      <c r="B20" s="12"/>
      <c r="C20" s="12"/>
      <c r="D20" s="12"/>
      <c r="E20" s="12"/>
      <c r="F20" s="12"/>
      <c r="G20" s="12"/>
      <c r="H20" s="12"/>
      <c r="I20" s="12"/>
      <c r="J20" s="12"/>
      <c r="K20" s="12"/>
    </row>
    <row r="21" customFormat="false" ht="15" hidden="false" customHeight="false" outlineLevel="0" collapsed="false">
      <c r="A21" s="12"/>
      <c r="B21" s="12"/>
      <c r="C21" s="12"/>
      <c r="D21" s="12"/>
      <c r="E21" s="12"/>
      <c r="F21" s="12"/>
      <c r="G21" s="12"/>
      <c r="H21" s="12"/>
      <c r="I21" s="12"/>
      <c r="J21" s="12"/>
      <c r="K21" s="12"/>
    </row>
    <row r="22" customFormat="false" ht="15" hidden="false" customHeight="false" outlineLevel="0" collapsed="false">
      <c r="A22" s="12"/>
      <c r="B22" s="12"/>
      <c r="C22" s="12"/>
      <c r="D22" s="12"/>
      <c r="E22" s="12"/>
      <c r="F22" s="12"/>
      <c r="G22" s="12"/>
      <c r="H22" s="12"/>
      <c r="I22" s="12"/>
      <c r="J22" s="12"/>
      <c r="K22" s="12"/>
    </row>
    <row r="23" customFormat="false" ht="15" hidden="false" customHeight="false" outlineLevel="0" collapsed="false">
      <c r="A23" s="12"/>
      <c r="B23" s="12"/>
      <c r="C23" s="12"/>
      <c r="D23" s="12"/>
      <c r="E23" s="12"/>
      <c r="F23" s="12"/>
      <c r="G23" s="12"/>
      <c r="H23" s="12"/>
      <c r="I23" s="12"/>
      <c r="J23" s="12"/>
      <c r="K23" s="12"/>
    </row>
    <row r="24" customFormat="false" ht="15" hidden="false" customHeight="false" outlineLevel="0" collapsed="false">
      <c r="A24" s="12"/>
      <c r="B24" s="12"/>
      <c r="C24" s="12"/>
      <c r="D24" s="12"/>
      <c r="E24" s="12"/>
      <c r="F24" s="12"/>
      <c r="G24" s="12"/>
      <c r="H24" s="12"/>
      <c r="I24" s="12"/>
      <c r="J24" s="12"/>
      <c r="K24" s="12"/>
    </row>
  </sheetData>
  <mergeCells count="2">
    <mergeCell ref="A1:K1"/>
    <mergeCell ref="A2:K2"/>
  </mergeCells>
  <conditionalFormatting sqref="F5:F25">
    <cfRule type="expression" priority="2" aboveAverage="0" equalAverage="0" bottom="0" percent="0" rank="0" text="" dxfId="0">
      <formula>EXACT(F5,"High")</formula>
    </cfRule>
    <cfRule type="expression" priority="3" aboveAverage="0" equalAverage="0" bottom="0" percent="0" rank="0" text="" dxfId="1">
      <formula>EXACT(F5,"Medium")</formula>
    </cfRule>
    <cfRule type="expression" priority="4" aboveAverage="0" equalAverage="0" bottom="0" percent="0" rank="0" text="" dxfId="2">
      <formula>EXACT(F5,"Low")</formula>
    </cfRule>
  </conditionalFormatting>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2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0" width="8"/>
    <col collapsed="false" customWidth="true" hidden="false" outlineLevel="0" max="2" min="2" style="0" width="12"/>
    <col collapsed="false" customWidth="true" hidden="false" outlineLevel="0" max="3" min="3" style="0" width="18"/>
    <col collapsed="false" customWidth="true" hidden="false" outlineLevel="0" max="4" min="4" style="0" width="12"/>
    <col collapsed="false" customWidth="true" hidden="false" outlineLevel="0" max="5" min="5" style="0" width="50"/>
    <col collapsed="false" customWidth="true" hidden="false" outlineLevel="0" max="7" min="6" style="0" width="22"/>
    <col collapsed="false" customWidth="true" hidden="false" outlineLevel="0" max="8" min="8" style="0" width="14"/>
    <col collapsed="false" customWidth="true" hidden="false" outlineLevel="0" max="9" min="9" style="0" width="18"/>
    <col collapsed="false" customWidth="true" hidden="false" outlineLevel="0" max="10" min="10" style="0" width="12"/>
    <col collapsed="false" customWidth="true" hidden="false" outlineLevel="0" max="11" min="11" style="0" width="35"/>
  </cols>
  <sheetData>
    <row r="1" customFormat="false" ht="30" hidden="false" customHeight="true" outlineLevel="0" collapsed="false">
      <c r="A1" s="9" t="s">
        <v>138</v>
      </c>
      <c r="B1" s="9"/>
      <c r="C1" s="9"/>
      <c r="D1" s="9"/>
      <c r="E1" s="9"/>
      <c r="F1" s="9"/>
      <c r="G1" s="9"/>
      <c r="H1" s="9"/>
      <c r="I1" s="9"/>
      <c r="J1" s="9"/>
      <c r="K1" s="9"/>
    </row>
    <row r="2" customFormat="false" ht="18" hidden="false" customHeight="true" outlineLevel="0" collapsed="false">
      <c r="A2" s="10" t="s">
        <v>139</v>
      </c>
      <c r="B2" s="10"/>
      <c r="C2" s="10"/>
      <c r="D2" s="10"/>
      <c r="E2" s="10"/>
      <c r="F2" s="10"/>
      <c r="G2" s="10"/>
      <c r="H2" s="10"/>
      <c r="I2" s="10"/>
      <c r="J2" s="10"/>
      <c r="K2" s="10"/>
    </row>
    <row r="4" customFormat="false" ht="31.5" hidden="false" customHeight="true" outlineLevel="0" collapsed="false">
      <c r="A4" s="6" t="s">
        <v>31</v>
      </c>
      <c r="B4" s="6" t="s">
        <v>32</v>
      </c>
      <c r="C4" s="6" t="s">
        <v>33</v>
      </c>
      <c r="D4" s="6" t="s">
        <v>140</v>
      </c>
      <c r="E4" s="6" t="s">
        <v>141</v>
      </c>
      <c r="F4" s="6" t="s">
        <v>142</v>
      </c>
      <c r="G4" s="6" t="s">
        <v>143</v>
      </c>
      <c r="H4" s="6" t="s">
        <v>144</v>
      </c>
      <c r="I4" s="6" t="s">
        <v>145</v>
      </c>
      <c r="J4" s="6" t="s">
        <v>42</v>
      </c>
      <c r="K4" s="6" t="s">
        <v>146</v>
      </c>
    </row>
    <row r="5" customFormat="false" ht="23.85" hidden="false" customHeight="false" outlineLevel="0" collapsed="false">
      <c r="A5" s="8" t="s">
        <v>147</v>
      </c>
      <c r="B5" s="8" t="s">
        <v>148</v>
      </c>
      <c r="C5" s="8" t="s">
        <v>149</v>
      </c>
      <c r="D5" s="8" t="s">
        <v>150</v>
      </c>
      <c r="E5" s="8" t="s">
        <v>151</v>
      </c>
      <c r="F5" s="8" t="s">
        <v>152</v>
      </c>
      <c r="G5" s="8" t="s">
        <v>153</v>
      </c>
      <c r="H5" s="8" t="s">
        <v>101</v>
      </c>
      <c r="I5" s="8" t="s">
        <v>102</v>
      </c>
      <c r="J5" s="8" t="s">
        <v>51</v>
      </c>
      <c r="K5" s="8" t="s">
        <v>154</v>
      </c>
    </row>
    <row r="6" customFormat="false" ht="23.85" hidden="false" customHeight="false" outlineLevel="0" collapsed="false">
      <c r="A6" s="8" t="s">
        <v>155</v>
      </c>
      <c r="B6" s="8" t="s">
        <v>156</v>
      </c>
      <c r="C6" s="8" t="s">
        <v>157</v>
      </c>
      <c r="D6" s="8" t="s">
        <v>150</v>
      </c>
      <c r="E6" s="8" t="s">
        <v>158</v>
      </c>
      <c r="F6" s="8" t="s">
        <v>159</v>
      </c>
      <c r="G6" s="8" t="s">
        <v>153</v>
      </c>
      <c r="H6" s="8" t="s">
        <v>107</v>
      </c>
      <c r="I6" s="8" t="s">
        <v>128</v>
      </c>
      <c r="J6" s="8" t="s">
        <v>51</v>
      </c>
      <c r="K6" s="8"/>
    </row>
    <row r="7" customFormat="false" ht="23.85" hidden="false" customHeight="false" outlineLevel="0" collapsed="false">
      <c r="A7" s="8" t="s">
        <v>160</v>
      </c>
      <c r="B7" s="8" t="s">
        <v>161</v>
      </c>
      <c r="C7" s="8" t="s">
        <v>162</v>
      </c>
      <c r="D7" s="8" t="s">
        <v>163</v>
      </c>
      <c r="E7" s="8" t="s">
        <v>164</v>
      </c>
      <c r="F7" s="8" t="s">
        <v>153</v>
      </c>
      <c r="G7" s="8" t="s">
        <v>165</v>
      </c>
      <c r="H7" s="8" t="s">
        <v>166</v>
      </c>
      <c r="I7" s="8" t="s">
        <v>114</v>
      </c>
      <c r="J7" s="8" t="s">
        <v>51</v>
      </c>
      <c r="K7" s="8" t="s">
        <v>167</v>
      </c>
    </row>
    <row r="8" customFormat="false" ht="15" hidden="false" customHeight="false" outlineLevel="0" collapsed="false">
      <c r="A8" s="12"/>
      <c r="B8" s="12"/>
      <c r="C8" s="12"/>
      <c r="D8" s="12"/>
      <c r="E8" s="12"/>
      <c r="F8" s="12"/>
      <c r="G8" s="12"/>
      <c r="H8" s="12"/>
      <c r="I8" s="12"/>
      <c r="J8" s="12"/>
      <c r="K8" s="12"/>
    </row>
    <row r="9" customFormat="false" ht="15" hidden="false" customHeight="false" outlineLevel="0" collapsed="false">
      <c r="A9" s="12"/>
      <c r="B9" s="12"/>
      <c r="C9" s="12"/>
      <c r="D9" s="12"/>
      <c r="E9" s="12"/>
      <c r="F9" s="12"/>
      <c r="G9" s="12"/>
      <c r="H9" s="12"/>
      <c r="I9" s="12"/>
      <c r="J9" s="12"/>
      <c r="K9" s="12"/>
    </row>
    <row r="10" customFormat="false" ht="15" hidden="false" customHeight="false" outlineLevel="0" collapsed="false">
      <c r="A10" s="12"/>
      <c r="B10" s="12"/>
      <c r="C10" s="12"/>
      <c r="D10" s="12"/>
      <c r="E10" s="12"/>
      <c r="F10" s="12"/>
      <c r="G10" s="12"/>
      <c r="H10" s="12"/>
      <c r="I10" s="12"/>
      <c r="J10" s="12"/>
      <c r="K10" s="12"/>
    </row>
    <row r="11" customFormat="false" ht="15" hidden="false" customHeight="false" outlineLevel="0" collapsed="false">
      <c r="A11" s="12"/>
      <c r="B11" s="12"/>
      <c r="C11" s="12"/>
      <c r="D11" s="12"/>
      <c r="E11" s="12"/>
      <c r="F11" s="12"/>
      <c r="G11" s="12"/>
      <c r="H11" s="12"/>
      <c r="I11" s="12"/>
      <c r="J11" s="12"/>
      <c r="K11" s="12"/>
    </row>
    <row r="12" customFormat="false" ht="15" hidden="false" customHeight="false" outlineLevel="0" collapsed="false">
      <c r="A12" s="12"/>
      <c r="B12" s="12"/>
      <c r="C12" s="12"/>
      <c r="D12" s="12"/>
      <c r="E12" s="12"/>
      <c r="F12" s="12"/>
      <c r="G12" s="12"/>
      <c r="H12" s="12"/>
      <c r="I12" s="12"/>
      <c r="J12" s="12"/>
      <c r="K12" s="12"/>
    </row>
    <row r="13" customFormat="false" ht="15" hidden="false" customHeight="false" outlineLevel="0" collapsed="false">
      <c r="A13" s="12"/>
      <c r="B13" s="12"/>
      <c r="C13" s="12"/>
      <c r="D13" s="12"/>
      <c r="E13" s="12"/>
      <c r="F13" s="12"/>
      <c r="G13" s="12"/>
      <c r="H13" s="12"/>
      <c r="I13" s="12"/>
      <c r="J13" s="12"/>
      <c r="K13" s="12"/>
    </row>
    <row r="14" customFormat="false" ht="15" hidden="false" customHeight="false" outlineLevel="0" collapsed="false">
      <c r="A14" s="12"/>
      <c r="B14" s="12"/>
      <c r="C14" s="12"/>
      <c r="D14" s="12"/>
      <c r="E14" s="12"/>
      <c r="F14" s="12"/>
      <c r="G14" s="12"/>
      <c r="H14" s="12"/>
      <c r="I14" s="12"/>
      <c r="J14" s="12"/>
      <c r="K14" s="12"/>
    </row>
    <row r="15" customFormat="false" ht="15" hidden="false" customHeight="false" outlineLevel="0" collapsed="false">
      <c r="A15" s="12"/>
      <c r="B15" s="12"/>
      <c r="C15" s="12"/>
      <c r="D15" s="12"/>
      <c r="E15" s="12"/>
      <c r="F15" s="12"/>
      <c r="G15" s="12"/>
      <c r="H15" s="12"/>
      <c r="I15" s="12"/>
      <c r="J15" s="12"/>
      <c r="K15" s="12"/>
    </row>
    <row r="16" customFormat="false" ht="15" hidden="false" customHeight="false" outlineLevel="0" collapsed="false">
      <c r="A16" s="12"/>
      <c r="B16" s="12"/>
      <c r="C16" s="12"/>
      <c r="D16" s="12"/>
      <c r="E16" s="12"/>
      <c r="F16" s="12"/>
      <c r="G16" s="12"/>
      <c r="H16" s="12"/>
      <c r="I16" s="12"/>
      <c r="J16" s="12"/>
      <c r="K16" s="12"/>
    </row>
    <row r="17" customFormat="false" ht="15" hidden="false" customHeight="false" outlineLevel="0" collapsed="false">
      <c r="A17" s="12"/>
      <c r="B17" s="12"/>
      <c r="C17" s="12"/>
      <c r="D17" s="12"/>
      <c r="E17" s="12"/>
      <c r="F17" s="12"/>
      <c r="G17" s="12"/>
      <c r="H17" s="12"/>
      <c r="I17" s="12"/>
      <c r="J17" s="12"/>
      <c r="K17" s="12"/>
    </row>
    <row r="18" customFormat="false" ht="15" hidden="false" customHeight="false" outlineLevel="0" collapsed="false">
      <c r="A18" s="12"/>
      <c r="B18" s="12"/>
      <c r="C18" s="12"/>
      <c r="D18" s="12"/>
      <c r="E18" s="12"/>
      <c r="F18" s="12"/>
      <c r="G18" s="12"/>
      <c r="H18" s="12"/>
      <c r="I18" s="12"/>
      <c r="J18" s="12"/>
      <c r="K18" s="12"/>
    </row>
    <row r="19" customFormat="false" ht="15" hidden="false" customHeight="false" outlineLevel="0" collapsed="false">
      <c r="A19" s="12"/>
      <c r="B19" s="12"/>
      <c r="C19" s="12"/>
      <c r="D19" s="12"/>
      <c r="E19" s="12"/>
      <c r="F19" s="12"/>
      <c r="G19" s="12"/>
      <c r="H19" s="12"/>
      <c r="I19" s="12"/>
      <c r="J19" s="12"/>
      <c r="K19" s="12"/>
    </row>
    <row r="20" customFormat="false" ht="15" hidden="false" customHeight="false" outlineLevel="0" collapsed="false">
      <c r="A20" s="12"/>
      <c r="B20" s="12"/>
      <c r="C20" s="12"/>
      <c r="D20" s="12"/>
      <c r="E20" s="12"/>
      <c r="F20" s="12"/>
      <c r="G20" s="12"/>
      <c r="H20" s="12"/>
      <c r="I20" s="12"/>
      <c r="J20" s="12"/>
      <c r="K20" s="12"/>
    </row>
    <row r="21" customFormat="false" ht="15" hidden="false" customHeight="false" outlineLevel="0" collapsed="false">
      <c r="A21" s="12"/>
      <c r="B21" s="12"/>
      <c r="C21" s="12"/>
      <c r="D21" s="12"/>
      <c r="E21" s="12"/>
      <c r="F21" s="12"/>
      <c r="G21" s="12"/>
      <c r="H21" s="12"/>
      <c r="I21" s="12"/>
      <c r="J21" s="12"/>
      <c r="K21" s="12"/>
    </row>
    <row r="22" customFormat="false" ht="15" hidden="false" customHeight="false" outlineLevel="0" collapsed="false">
      <c r="A22" s="12"/>
      <c r="B22" s="12"/>
      <c r="C22" s="12"/>
      <c r="D22" s="12"/>
      <c r="E22" s="12"/>
      <c r="F22" s="12"/>
      <c r="G22" s="12"/>
      <c r="H22" s="12"/>
      <c r="I22" s="12"/>
      <c r="J22" s="12"/>
      <c r="K22" s="12"/>
    </row>
    <row r="23" customFormat="false" ht="15" hidden="false" customHeight="false" outlineLevel="0" collapsed="false">
      <c r="A23" s="12"/>
      <c r="B23" s="12"/>
      <c r="C23" s="12"/>
      <c r="D23" s="12"/>
      <c r="E23" s="12"/>
      <c r="F23" s="12"/>
      <c r="G23" s="12"/>
      <c r="H23" s="12"/>
      <c r="I23" s="12"/>
      <c r="J23" s="12"/>
      <c r="K23" s="12"/>
    </row>
    <row r="24" customFormat="false" ht="15" hidden="false" customHeight="false" outlineLevel="0" collapsed="false">
      <c r="A24" s="12"/>
      <c r="B24" s="12"/>
      <c r="C24" s="12"/>
      <c r="D24" s="12"/>
      <c r="E24" s="12"/>
      <c r="F24" s="12"/>
      <c r="G24" s="12"/>
      <c r="H24" s="12"/>
      <c r="I24" s="12"/>
      <c r="J24" s="12"/>
      <c r="K24" s="12"/>
    </row>
    <row r="25" customFormat="false" ht="15" hidden="false" customHeight="false" outlineLevel="0" collapsed="false">
      <c r="A25" s="12"/>
      <c r="B25" s="12"/>
      <c r="C25" s="12"/>
      <c r="D25" s="12"/>
      <c r="E25" s="12"/>
      <c r="F25" s="12"/>
      <c r="G25" s="12"/>
      <c r="H25" s="12"/>
      <c r="I25" s="12"/>
      <c r="J25" s="12"/>
      <c r="K25" s="12"/>
    </row>
    <row r="26" customFormat="false" ht="15" hidden="false" customHeight="false" outlineLevel="0" collapsed="false">
      <c r="A26" s="12"/>
      <c r="B26" s="12"/>
      <c r="C26" s="12"/>
      <c r="D26" s="12"/>
      <c r="E26" s="12"/>
      <c r="F26" s="12"/>
      <c r="G26" s="12"/>
      <c r="H26" s="12"/>
      <c r="I26" s="12"/>
      <c r="J26" s="12"/>
      <c r="K26" s="12"/>
    </row>
    <row r="27" customFormat="false" ht="15" hidden="false" customHeight="false" outlineLevel="0" collapsed="false">
      <c r="A27" s="12"/>
      <c r="B27" s="12"/>
      <c r="C27" s="12"/>
      <c r="D27" s="12"/>
      <c r="E27" s="12"/>
      <c r="F27" s="12"/>
      <c r="G27" s="12"/>
      <c r="H27" s="12"/>
      <c r="I27" s="12"/>
      <c r="J27" s="12"/>
      <c r="K27" s="12"/>
    </row>
  </sheetData>
  <mergeCells count="2">
    <mergeCell ref="A1:K1"/>
    <mergeCell ref="A2:K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1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4"/>
    <col collapsed="false" customWidth="true" hidden="false" outlineLevel="0" max="2" min="2" style="0" width="16"/>
    <col collapsed="false" customWidth="true" hidden="false" outlineLevel="0" max="7" min="3" style="0" width="12"/>
  </cols>
  <sheetData>
    <row r="1" customFormat="false" ht="30" hidden="false" customHeight="true" outlineLevel="0" collapsed="false">
      <c r="A1" s="9" t="s">
        <v>168</v>
      </c>
      <c r="B1" s="9"/>
      <c r="C1" s="9"/>
      <c r="D1" s="9"/>
      <c r="E1" s="9"/>
      <c r="F1" s="9"/>
      <c r="G1" s="9"/>
    </row>
    <row r="2" customFormat="false" ht="18" hidden="false" customHeight="true" outlineLevel="0" collapsed="false">
      <c r="A2" s="10" t="s">
        <v>169</v>
      </c>
      <c r="B2" s="10"/>
      <c r="C2" s="10"/>
      <c r="D2" s="10"/>
      <c r="E2" s="10"/>
      <c r="F2" s="10"/>
      <c r="G2" s="10"/>
    </row>
    <row r="5" customFormat="false" ht="15" hidden="false" customHeight="false" outlineLevel="0" collapsed="false">
      <c r="B5" s="13" t="s">
        <v>170</v>
      </c>
      <c r="C5" s="14" t="s">
        <v>171</v>
      </c>
      <c r="D5" s="14" t="s">
        <v>172</v>
      </c>
      <c r="E5" s="14" t="s">
        <v>173</v>
      </c>
      <c r="F5" s="14" t="s">
        <v>174</v>
      </c>
      <c r="G5" s="14" t="s">
        <v>175</v>
      </c>
    </row>
    <row r="6" customFormat="false" ht="31.5" hidden="false" customHeight="true" outlineLevel="0" collapsed="false">
      <c r="A6" s="15" t="s">
        <v>12</v>
      </c>
      <c r="B6" s="16" t="s">
        <v>176</v>
      </c>
      <c r="C6" s="17" t="n">
        <f aca="false">COUNTIFS(Risks!F$5:F$35,5,Risks!G$5:G$35,1)</f>
        <v>0</v>
      </c>
      <c r="D6" s="18" t="n">
        <f aca="false">COUNTIFS(Risks!F$5:F$35,5,Risks!G$5:G$35,2)</f>
        <v>0</v>
      </c>
      <c r="E6" s="19" t="n">
        <f aca="false">COUNTIFS(Risks!F$5:F$35,5,Risks!G$5:G$35,3)</f>
        <v>0</v>
      </c>
      <c r="F6" s="19" t="n">
        <f aca="false">COUNTIFS(Risks!F$5:F$35,5,Risks!G$5:G$35,4)</f>
        <v>0</v>
      </c>
      <c r="G6" s="19" t="n">
        <f aca="false">COUNTIFS(Risks!F$5:F$35,5,Risks!G$5:G$35,5)</f>
        <v>0</v>
      </c>
    </row>
    <row r="7" customFormat="false" ht="31.5" hidden="false" customHeight="true" outlineLevel="0" collapsed="false">
      <c r="A7" s="15"/>
      <c r="B7" s="16" t="s">
        <v>177</v>
      </c>
      <c r="C7" s="17" t="n">
        <f aca="false">COUNTIFS(Risks!F$5:F$35,4,Risks!G$5:G$35,1)</f>
        <v>0</v>
      </c>
      <c r="D7" s="18" t="n">
        <f aca="false">COUNTIFS(Risks!F$5:F$35,4,Risks!G$5:G$35,2)</f>
        <v>0</v>
      </c>
      <c r="E7" s="18" t="n">
        <f aca="false">COUNTIFS(Risks!F$5:F$35,4,Risks!G$5:G$35,3)</f>
        <v>0</v>
      </c>
      <c r="F7" s="19" t="n">
        <f aca="false">COUNTIFS(Risks!F$5:F$35,4,Risks!G$5:G$35,4)</f>
        <v>1</v>
      </c>
      <c r="G7" s="19" t="n">
        <f aca="false">COUNTIFS(Risks!F$5:F$35,4,Risks!G$5:G$35,5)</f>
        <v>1</v>
      </c>
    </row>
    <row r="8" customFormat="false" ht="31.5" hidden="false" customHeight="true" outlineLevel="0" collapsed="false">
      <c r="A8" s="15"/>
      <c r="B8" s="16" t="s">
        <v>178</v>
      </c>
      <c r="C8" s="17" t="n">
        <f aca="false">COUNTIFS(Risks!F$5:F$35,3,Risks!G$5:G$35,1)</f>
        <v>0</v>
      </c>
      <c r="D8" s="17" t="n">
        <f aca="false">COUNTIFS(Risks!F$5:F$35,3,Risks!G$5:G$35,2)</f>
        <v>0</v>
      </c>
      <c r="E8" s="18" t="n">
        <f aca="false">COUNTIFS(Risks!F$5:F$35,3,Risks!G$5:G$35,3)</f>
        <v>0</v>
      </c>
      <c r="F8" s="18" t="n">
        <f aca="false">COUNTIFS(Risks!F$5:F$35,3,Risks!G$5:G$35,4)</f>
        <v>2</v>
      </c>
      <c r="G8" s="19" t="n">
        <f aca="false">COUNTIFS(Risks!F$5:F$35,3,Risks!G$5:G$35,5)</f>
        <v>1</v>
      </c>
    </row>
    <row r="9" customFormat="false" ht="31.5" hidden="false" customHeight="true" outlineLevel="0" collapsed="false">
      <c r="A9" s="15"/>
      <c r="B9" s="16" t="s">
        <v>179</v>
      </c>
      <c r="C9" s="17" t="n">
        <f aca="false">COUNTIFS(Risks!F$5:F$35,2,Risks!G$5:G$35,1)</f>
        <v>0</v>
      </c>
      <c r="D9" s="17" t="n">
        <f aca="false">COUNTIFS(Risks!F$5:F$35,2,Risks!G$5:G$35,2)</f>
        <v>0</v>
      </c>
      <c r="E9" s="17" t="n">
        <f aca="false">COUNTIFS(Risks!F$5:F$35,2,Risks!G$5:G$35,3)</f>
        <v>0</v>
      </c>
      <c r="F9" s="18" t="n">
        <f aca="false">COUNTIFS(Risks!F$5:F$35,2,Risks!G$5:G$35,4)</f>
        <v>0</v>
      </c>
      <c r="G9" s="18" t="n">
        <f aca="false">COUNTIFS(Risks!F$5:F$35,2,Risks!G$5:G$35,5)</f>
        <v>0</v>
      </c>
    </row>
    <row r="10" customFormat="false" ht="31.5" hidden="false" customHeight="true" outlineLevel="0" collapsed="false">
      <c r="A10" s="15"/>
      <c r="B10" s="16" t="s">
        <v>180</v>
      </c>
      <c r="C10" s="17" t="n">
        <f aca="false">COUNTIFS(Risks!F$5:F$35,1,Risks!G$5:G$35,1)</f>
        <v>0</v>
      </c>
      <c r="D10" s="17" t="n">
        <f aca="false">COUNTIFS(Risks!F$5:F$35,1,Risks!G$5:G$35,2)</f>
        <v>0</v>
      </c>
      <c r="E10" s="17" t="n">
        <f aca="false">COUNTIFS(Risks!F$5:F$35,1,Risks!G$5:G$35,3)</f>
        <v>0</v>
      </c>
      <c r="F10" s="17" t="n">
        <f aca="false">COUNTIFS(Risks!F$5:F$35,1,Risks!G$5:G$35,4)</f>
        <v>0</v>
      </c>
      <c r="G10" s="17" t="n">
        <f aca="false">COUNTIFS(Risks!F$5:F$35,1,Risks!G$5:G$35,5)</f>
        <v>0</v>
      </c>
    </row>
    <row r="13" customFormat="false" ht="15" hidden="false" customHeight="false" outlineLevel="0" collapsed="false">
      <c r="B13" s="20" t="s">
        <v>181</v>
      </c>
    </row>
    <row r="14" customFormat="false" ht="15" hidden="false" customHeight="false" outlineLevel="0" collapsed="false">
      <c r="B14" s="21" t="s">
        <v>182</v>
      </c>
      <c r="C14" s="22" t="s">
        <v>183</v>
      </c>
    </row>
    <row r="15" customFormat="false" ht="15" hidden="false" customHeight="false" outlineLevel="0" collapsed="false">
      <c r="B15" s="23" t="s">
        <v>184</v>
      </c>
      <c r="C15" s="22" t="s">
        <v>185</v>
      </c>
    </row>
    <row r="16" customFormat="false" ht="15" hidden="false" customHeight="false" outlineLevel="0" collapsed="false">
      <c r="B16" s="24" t="s">
        <v>186</v>
      </c>
      <c r="C16" s="22" t="s">
        <v>187</v>
      </c>
    </row>
  </sheetData>
  <mergeCells count="3">
    <mergeCell ref="A1:G1"/>
    <mergeCell ref="A2:G2"/>
    <mergeCell ref="A6:A10"/>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LibreOffice/26.2.2.2$Linux_X86_64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2026-04-28T14:38:08Z</dcterms:created>
  <dc:creator>openpyxl</dc:creator>
  <dc:description/>
  <dc:language>en-US</dc:language>
  <cp:lastModifiedBy/>
  <dcterms:modified xsi:type="dcterms:W3CDTF">2026-04-28T14:38:08Z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