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ver" sheetId="1" state="visible" r:id="rId3"/>
    <sheet name="Realisation Tracker" sheetId="2" state="visible" r:id="rId4"/>
    <sheet name="Variance Commentary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<sst xmlns="http://schemas.openxmlformats.org/spreadsheetml/2006/main" count="73" uniqueCount="63">
  <si>
    <t xml:space="preserve">Benefit Realisation Plan</t>
  </si>
  <si>
    <t xml:space="preserve">Stage 18 onwards — quarterly tracking against Stage 12 ROI Driver Matrix.</t>
  </si>
  <si>
    <t xml:space="preserve">Purpose</t>
  </si>
  <si>
    <t xml:space="preserve">Tracks benefits as they materialise post go-live. Inputs are the targets agreed at Stage 12 (FBC); actuals come from finance MI quarterly. Variance &gt;10% triggers root-cause review with the named Benefit Owner. Reported to SteerCo monthly through Stage 18; transitions to BAU governance at Stage 19.</t>
  </si>
  <si>
    <t xml:space="preserve">Benefit Realisation Tracker</t>
  </si>
  <si>
    <t xml:space="preserve">Annual target from ROI Driver Matrix. Quarterly actual &amp; variance. Inputs in BLUE.</t>
  </si>
  <si>
    <t xml:space="preserve">#</t>
  </si>
  <si>
    <t xml:space="preserve">Benefit</t>
  </si>
  <si>
    <t xml:space="preserve">Owner</t>
  </si>
  <si>
    <t xml:space="preserve">Annual target (£k)</t>
  </si>
  <si>
    <t xml:space="preserve">Yr1 target</t>
  </si>
  <si>
    <t xml:space="preserve">Yr1 actual</t>
  </si>
  <si>
    <t xml:space="preserve">Yr1 var %</t>
  </si>
  <si>
    <t xml:space="preserve">Yr1 RAG</t>
  </si>
  <si>
    <t xml:space="preserve">Yr2 target</t>
  </si>
  <si>
    <t xml:space="preserve">Yr2 actual</t>
  </si>
  <si>
    <t xml:space="preserve">Yr2 var %</t>
  </si>
  <si>
    <t xml:space="preserve">Yr2 RAG</t>
  </si>
  <si>
    <t xml:space="preserve">Yr3 target</t>
  </si>
  <si>
    <t xml:space="preserve">Yr3 actual</t>
  </si>
  <si>
    <t xml:space="preserve">Yr3 var %</t>
  </si>
  <si>
    <t xml:space="preserve">Yr3 RAG</t>
  </si>
  <si>
    <t xml:space="preserve">B-01</t>
  </si>
  <si>
    <t xml:space="preserve">DSO reduction</t>
  </si>
  <si>
    <t xml:space="preserve">CFO</t>
  </si>
  <si>
    <t xml:space="preserve">B-02</t>
  </si>
  <si>
    <t xml:space="preserve">Slow-moving inventory</t>
  </si>
  <si>
    <t xml:space="preserve">Supply Chain Dir</t>
  </si>
  <si>
    <t xml:space="preserve">B-03</t>
  </si>
  <si>
    <t xml:space="preserve">Indirect spend leakage</t>
  </si>
  <si>
    <t xml:space="preserve">CPO</t>
  </si>
  <si>
    <t xml:space="preserve">B-04</t>
  </si>
  <si>
    <t xml:space="preserve">Finance close productivity</t>
  </si>
  <si>
    <t xml:space="preserve">Group FC</t>
  </si>
  <si>
    <t xml:space="preserve">B-05</t>
  </si>
  <si>
    <t xml:space="preserve">OTC / revenue protection</t>
  </si>
  <si>
    <t xml:space="preserve">Commercial Dir</t>
  </si>
  <si>
    <t xml:space="preserve">B-06</t>
  </si>
  <si>
    <t xml:space="preserve">Audit savings</t>
  </si>
  <si>
    <t xml:space="preserve">Audit</t>
  </si>
  <si>
    <t xml:space="preserve">B-07</t>
  </si>
  <si>
    <t xml:space="preserve">AP / SSC automation</t>
  </si>
  <si>
    <t xml:space="preserve">SSC Dir</t>
  </si>
  <si>
    <t xml:space="preserve">B-08</t>
  </si>
  <si>
    <t xml:space="preserve">Decision support</t>
  </si>
  <si>
    <t xml:space="preserve">CIO</t>
  </si>
  <si>
    <t xml:space="preserve">TOTAL</t>
  </si>
  <si>
    <t xml:space="preserve">Variance Commentary</t>
  </si>
  <si>
    <t xml:space="preserve">For any benefit with non-Green RAG, capture root cause and corrective action. Reviewed monthly.</t>
  </si>
  <si>
    <t xml:space="preserve">Benefit ID</t>
  </si>
  <si>
    <t xml:space="preserve">Period</t>
  </si>
  <si>
    <t xml:space="preserve">Variance</t>
  </si>
  <si>
    <t xml:space="preserve">Root cause</t>
  </si>
  <si>
    <t xml:space="preserve">Action / by when</t>
  </si>
  <si>
    <t xml:space="preserve">Yr1</t>
  </si>
  <si>
    <t xml:space="preserve">-33%</t>
  </si>
  <si>
    <t xml:space="preserve">Slow-mover write-down deferred — finance review pending Q4 stock count</t>
  </si>
  <si>
    <t xml:space="preserve">Action: complete Q4 count by 31-Dec; recognise write-down in Q1</t>
  </si>
  <si>
    <t xml:space="preserve">-24%</t>
  </si>
  <si>
    <t xml:space="preserve">Customer portal adoption slower than projected — only 40% of top customers using it</t>
  </si>
  <si>
    <t xml:space="preserve">Action: customer success team to drive adoption; targeting 70% by Q2</t>
  </si>
  <si>
    <t xml:space="preserve">Decision support benefit largely qualitative; CFO requesting better quantification</t>
  </si>
  <si>
    <t xml:space="preserve">Action: define 3 measurable KPIs by end-Q1; baseline against pre-go-live decisions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</si>
</sst>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;\(#,##0\);\-"/>
    <numFmt numFmtId="166" formatCode="0%;\-0%;\-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6"/>
      <color rgb="FF1E2761"/>
      <name val="Arial"/>
      <family val="0"/>
      <charset val="1"/>
    </font>
    <font>
      <i val="true"/>
      <sz val="12"/>
      <color rgb="FF595959"/>
      <name val="Arial"/>
      <family val="0"/>
      <charset val="1"/>
    </font>
    <font>
      <b val="true"/>
      <sz val="12"/>
      <color rgb="FF1E2761"/>
      <name val="Arial"/>
      <family val="0"/>
      <charset val="1"/>
    </font>
    <font>
      <sz val="11"/>
      <name val="Arial"/>
      <family val="0"/>
      <charset val="1"/>
    </font>
    <font>
      <b val="true"/>
      <sz val="18"/>
      <color rgb="FF1E2761"/>
      <name val="Arial"/>
      <family val="0"/>
      <charset val="1"/>
    </font>
    <font>
      <i val="true"/>
      <sz val="10"/>
      <color rgb="FF595959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0"/>
      <name val="Arial"/>
      <family val="0"/>
      <charset val="1"/>
    </font>
    <font>
      <sz val="10"/>
      <color rgb="FF000000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E2761"/>
        <bgColor rgb="FF333333"/>
      </patternFill>
    </fill>
    <fill>
      <patternFill patternType="solid">
        <fgColor rgb="FFFFF2CC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b val="1"/>
        <color rgb="FFFFFFFF"/>
      </font>
      <fill>
        <patternFill>
          <bgColor rgb="FF548235"/>
        </patternFill>
      </fill>
    </dxf>
    <dxf>
      <font>
        <b val="1"/>
        <color rgb="FFFFFFFF"/>
      </font>
      <fill>
        <patternFill>
          <bgColor rgb="FFED7D31"/>
        </patternFill>
      </fill>
    </dxf>
    <dxf>
      <font>
        <b val="1"/>
        <color rgb="FFFFFFFF"/>
      </font>
      <fill>
        <patternFill>
          <bgColor rgb="FFC00000"/>
        </patternFill>
      </fill>
    </dxf>
  </dxf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BFBFBF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595959"/>
      <rgbColor rgb="FF969696"/>
      <rgbColor rgb="FF1E2761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B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105"/>
  </cols>
  <sheetData>
    <row r="2" customFormat="false" ht="31.5" hidden="false" customHeight="false" outlineLevel="0" collapsed="false">
      <c r="B2" s="1" t="s">
        <v>0</v>
      </c>
    </row>
    <row r="3" customFormat="false" ht="15" hidden="false" customHeight="false" outlineLevel="0" collapsed="false">
      <c r="B3" s="2" t="s">
        <v>1</v>
      </c>
    </row>
    <row r="5" customFormat="false" ht="15" hidden="false" customHeight="false" outlineLevel="0" collapsed="false">
      <c r="B5" s="3" t="s">
        <v>2</v>
      </c>
    </row>
    <row r="6" customFormat="false" ht="69.75" hidden="false" customHeight="true" outlineLevel="0" collapsed="false">
      <c r="B6" s="4" t="s">
        <v>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0"/>
    <col collapsed="false" customWidth="true" hidden="false" outlineLevel="0" max="3" min="3" style="0" width="18"/>
    <col collapsed="false" customWidth="true" hidden="false" outlineLevel="0" max="4" min="4" style="0" width="12"/>
    <col collapsed="false" customWidth="true" hidden="false" outlineLevel="0" max="16" min="5" style="0" width="10"/>
  </cols>
  <sheetData>
    <row r="1" customFormat="false" ht="30" hidden="false" customHeight="true" outlineLevel="0" collapsed="false">
      <c r="A1" s="5" t="s">
        <v>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customFormat="false" ht="18" hidden="false" customHeight="true" outlineLevel="0" collapsed="false">
      <c r="A2" s="6" t="s">
        <v>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4" customFormat="false" ht="31.5" hidden="false" customHeight="true" outlineLevel="0" collapsed="false">
      <c r="A4" s="7" t="s">
        <v>6</v>
      </c>
      <c r="B4" s="7" t="s">
        <v>7</v>
      </c>
      <c r="C4" s="7" t="s">
        <v>8</v>
      </c>
      <c r="D4" s="7" t="s">
        <v>9</v>
      </c>
      <c r="E4" s="7" t="s">
        <v>10</v>
      </c>
      <c r="F4" s="7" t="s">
        <v>11</v>
      </c>
      <c r="G4" s="7" t="s">
        <v>12</v>
      </c>
      <c r="H4" s="7" t="s">
        <v>13</v>
      </c>
      <c r="I4" s="7" t="s">
        <v>14</v>
      </c>
      <c r="J4" s="7" t="s">
        <v>15</v>
      </c>
      <c r="K4" s="7" t="s">
        <v>16</v>
      </c>
      <c r="L4" s="7" t="s">
        <v>17</v>
      </c>
      <c r="M4" s="7" t="s">
        <v>18</v>
      </c>
      <c r="N4" s="7" t="s">
        <v>19</v>
      </c>
      <c r="O4" s="7" t="s">
        <v>20</v>
      </c>
      <c r="P4" s="7" t="s">
        <v>21</v>
      </c>
    </row>
    <row r="5" customFormat="false" ht="25.5" hidden="false" customHeight="true" outlineLevel="0" collapsed="false">
      <c r="A5" s="8" t="s">
        <v>22</v>
      </c>
      <c r="B5" s="9" t="s">
        <v>23</v>
      </c>
      <c r="C5" s="9" t="s">
        <v>24</v>
      </c>
      <c r="D5" s="10" t="n">
        <v>1260</v>
      </c>
      <c r="E5" s="11" t="n">
        <v>315</v>
      </c>
      <c r="F5" s="12" t="n">
        <v>320</v>
      </c>
      <c r="G5" s="13" t="n">
        <f aca="false">IFERROR((F5-E5)/E5,"")</f>
        <v>0.0158730158730159</v>
      </c>
      <c r="H5" s="14" t="str">
        <f aca="false">IF(G5="","",IF(G5&gt;=-0.05,"Green",IF(G5&gt;=-0.15,"Amber","Red")))</f>
        <v>Green</v>
      </c>
      <c r="I5" s="11" t="n">
        <v>756</v>
      </c>
      <c r="J5" s="12" t="n">
        <v>765</v>
      </c>
      <c r="K5" s="13" t="n">
        <f aca="false">IFERROR((J5-I5)/I5,"")</f>
        <v>0.0119047619047619</v>
      </c>
      <c r="L5" s="14" t="str">
        <f aca="false">IF(K5="","",IF(K5&gt;=-0.05,"Green",IF(K5&gt;=-0.15,"Amber","Red")))</f>
        <v>Green</v>
      </c>
      <c r="M5" s="11" t="n">
        <v>1260</v>
      </c>
      <c r="N5" s="12" t="n">
        <v>1245</v>
      </c>
      <c r="O5" s="13" t="n">
        <f aca="false">IFERROR((N5-M5)/M5,"")</f>
        <v>-0.0119047619047619</v>
      </c>
      <c r="P5" s="14" t="str">
        <f aca="false">IF(O5="","",IF(O5&gt;=-0.05,"Green",IF(O5&gt;=-0.15,"Amber","Red")))</f>
        <v>Green</v>
      </c>
    </row>
    <row r="6" customFormat="false" ht="25.5" hidden="false" customHeight="true" outlineLevel="0" collapsed="false">
      <c r="A6" s="8" t="s">
        <v>25</v>
      </c>
      <c r="B6" s="9" t="s">
        <v>26</v>
      </c>
      <c r="C6" s="9" t="s">
        <v>27</v>
      </c>
      <c r="D6" s="10" t="n">
        <v>570</v>
      </c>
      <c r="E6" s="11" t="n">
        <v>142.5</v>
      </c>
      <c r="F6" s="12" t="n">
        <v>95</v>
      </c>
      <c r="G6" s="13" t="n">
        <f aca="false">IFERROR((F6-E6)/E6,"")</f>
        <v>-0.333333333333333</v>
      </c>
      <c r="H6" s="14" t="str">
        <f aca="false">IF(G6="","",IF(G6&gt;=-0.05,"Green",IF(G6&gt;=-0.15,"Amber","Red")))</f>
        <v>Red</v>
      </c>
      <c r="I6" s="11" t="n">
        <v>342</v>
      </c>
      <c r="J6" s="12" t="n">
        <v>380</v>
      </c>
      <c r="K6" s="13" t="n">
        <f aca="false">IFERROR((J6-I6)/I6,"")</f>
        <v>0.111111111111111</v>
      </c>
      <c r="L6" s="14" t="str">
        <f aca="false">IF(K6="","",IF(K6&gt;=-0.05,"Green",IF(K6&gt;=-0.15,"Amber","Red")))</f>
        <v>Green</v>
      </c>
      <c r="M6" s="11" t="n">
        <v>570</v>
      </c>
      <c r="N6" s="12" t="n">
        <v>580</v>
      </c>
      <c r="O6" s="13" t="n">
        <f aca="false">IFERROR((N6-M6)/M6,"")</f>
        <v>0.0175438596491228</v>
      </c>
      <c r="P6" s="14" t="str">
        <f aca="false">IF(O6="","",IF(O6&gt;=-0.05,"Green",IF(O6&gt;=-0.15,"Amber","Red")))</f>
        <v>Green</v>
      </c>
    </row>
    <row r="7" customFormat="false" ht="25.5" hidden="false" customHeight="true" outlineLevel="0" collapsed="false">
      <c r="A7" s="8" t="s">
        <v>28</v>
      </c>
      <c r="B7" s="9" t="s">
        <v>29</v>
      </c>
      <c r="C7" s="9" t="s">
        <v>30</v>
      </c>
      <c r="D7" s="10" t="n">
        <v>910</v>
      </c>
      <c r="E7" s="11" t="n">
        <v>227.5</v>
      </c>
      <c r="F7" s="12" t="n">
        <v>198</v>
      </c>
      <c r="G7" s="13" t="n">
        <f aca="false">IFERROR((F7-E7)/E7,"")</f>
        <v>-0.12967032967033</v>
      </c>
      <c r="H7" s="14" t="str">
        <f aca="false">IF(G7="","",IF(G7&gt;=-0.05,"Green",IF(G7&gt;=-0.15,"Amber","Red")))</f>
        <v>Amber</v>
      </c>
      <c r="I7" s="11" t="n">
        <v>546</v>
      </c>
      <c r="J7" s="12" t="n">
        <v>510</v>
      </c>
      <c r="K7" s="13" t="n">
        <f aca="false">IFERROR((J7-I7)/I7,"")</f>
        <v>-0.0659340659340659</v>
      </c>
      <c r="L7" s="14" t="str">
        <f aca="false">IF(K7="","",IF(K7&gt;=-0.05,"Green",IF(K7&gt;=-0.15,"Amber","Red")))</f>
        <v>Amber</v>
      </c>
      <c r="M7" s="11" t="n">
        <v>910</v>
      </c>
      <c r="N7" s="12" t="n">
        <v>880</v>
      </c>
      <c r="O7" s="13" t="n">
        <f aca="false">IFERROR((N7-M7)/M7,"")</f>
        <v>-0.032967032967033</v>
      </c>
      <c r="P7" s="14" t="str">
        <f aca="false">IF(O7="","",IF(O7&gt;=-0.05,"Green",IF(O7&gt;=-0.15,"Amber","Red")))</f>
        <v>Green</v>
      </c>
    </row>
    <row r="8" customFormat="false" ht="25.5" hidden="false" customHeight="true" outlineLevel="0" collapsed="false">
      <c r="A8" s="8" t="s">
        <v>31</v>
      </c>
      <c r="B8" s="9" t="s">
        <v>32</v>
      </c>
      <c r="C8" s="9" t="s">
        <v>33</v>
      </c>
      <c r="D8" s="10" t="n">
        <v>360</v>
      </c>
      <c r="E8" s="11" t="n">
        <v>90</v>
      </c>
      <c r="F8" s="12" t="n">
        <v>105</v>
      </c>
      <c r="G8" s="13" t="n">
        <f aca="false">IFERROR((F8-E8)/E8,"")</f>
        <v>0.166666666666667</v>
      </c>
      <c r="H8" s="14" t="str">
        <f aca="false">IF(G8="","",IF(G8&gt;=-0.05,"Green",IF(G8&gt;=-0.15,"Amber","Red")))</f>
        <v>Green</v>
      </c>
      <c r="I8" s="11" t="n">
        <v>216</v>
      </c>
      <c r="J8" s="12" t="n">
        <v>235</v>
      </c>
      <c r="K8" s="13" t="n">
        <f aca="false">IFERROR((J8-I8)/I8,"")</f>
        <v>0.087962962962963</v>
      </c>
      <c r="L8" s="14" t="str">
        <f aca="false">IF(K8="","",IF(K8&gt;=-0.05,"Green",IF(K8&gt;=-0.15,"Amber","Red")))</f>
        <v>Green</v>
      </c>
      <c r="M8" s="11" t="n">
        <v>360</v>
      </c>
      <c r="N8" s="12" t="n">
        <v>380</v>
      </c>
      <c r="O8" s="13" t="n">
        <f aca="false">IFERROR((N8-M8)/M8,"")</f>
        <v>0.0555555555555556</v>
      </c>
      <c r="P8" s="14" t="str">
        <f aca="false">IF(O8="","",IF(O8&gt;=-0.05,"Green",IF(O8&gt;=-0.15,"Amber","Red")))</f>
        <v>Green</v>
      </c>
    </row>
    <row r="9" customFormat="false" ht="25.5" hidden="false" customHeight="true" outlineLevel="0" collapsed="false">
      <c r="A9" s="8" t="s">
        <v>34</v>
      </c>
      <c r="B9" s="9" t="s">
        <v>35</v>
      </c>
      <c r="C9" s="9" t="s">
        <v>36</v>
      </c>
      <c r="D9" s="10" t="n">
        <v>396</v>
      </c>
      <c r="E9" s="11" t="n">
        <v>99</v>
      </c>
      <c r="F9" s="12" t="n">
        <v>75</v>
      </c>
      <c r="G9" s="13" t="n">
        <f aca="false">IFERROR((F9-E9)/E9,"")</f>
        <v>-0.242424242424242</v>
      </c>
      <c r="H9" s="14" t="str">
        <f aca="false">IF(G9="","",IF(G9&gt;=-0.05,"Green",IF(G9&gt;=-0.15,"Amber","Red")))</f>
        <v>Red</v>
      </c>
      <c r="I9" s="11" t="n">
        <v>237</v>
      </c>
      <c r="J9" s="12" t="n">
        <v>220</v>
      </c>
      <c r="K9" s="13" t="n">
        <f aca="false">IFERROR((J9-I9)/I9,"")</f>
        <v>-0.0717299578059072</v>
      </c>
      <c r="L9" s="14" t="str">
        <f aca="false">IF(K9="","",IF(K9&gt;=-0.05,"Green",IF(K9&gt;=-0.15,"Amber","Red")))</f>
        <v>Amber</v>
      </c>
      <c r="M9" s="11" t="n">
        <v>396</v>
      </c>
      <c r="N9" s="12" t="n">
        <v>380</v>
      </c>
      <c r="O9" s="13" t="n">
        <f aca="false">IFERROR((N9-M9)/M9,"")</f>
        <v>-0.0404040404040404</v>
      </c>
      <c r="P9" s="14" t="str">
        <f aca="false">IF(O9="","",IF(O9&gt;=-0.05,"Green",IF(O9&gt;=-0.15,"Amber","Red")))</f>
        <v>Green</v>
      </c>
    </row>
    <row r="10" customFormat="false" ht="25.5" hidden="false" customHeight="true" outlineLevel="0" collapsed="false">
      <c r="A10" s="8" t="s">
        <v>37</v>
      </c>
      <c r="B10" s="9" t="s">
        <v>38</v>
      </c>
      <c r="C10" s="9" t="s">
        <v>39</v>
      </c>
      <c r="D10" s="10" t="n">
        <v>176</v>
      </c>
      <c r="E10" s="11" t="n">
        <v>44</v>
      </c>
      <c r="F10" s="12" t="n">
        <v>50</v>
      </c>
      <c r="G10" s="13" t="n">
        <f aca="false">IFERROR((F10-E10)/E10,"")</f>
        <v>0.136363636363636</v>
      </c>
      <c r="H10" s="14" t="str">
        <f aca="false">IF(G10="","",IF(G10&gt;=-0.05,"Green",IF(G10&gt;=-0.15,"Amber","Red")))</f>
        <v>Green</v>
      </c>
      <c r="I10" s="11" t="n">
        <v>105</v>
      </c>
      <c r="J10" s="12" t="n">
        <v>110</v>
      </c>
      <c r="K10" s="13" t="n">
        <f aca="false">IFERROR((J10-I10)/I10,"")</f>
        <v>0.0476190476190476</v>
      </c>
      <c r="L10" s="14" t="str">
        <f aca="false">IF(K10="","",IF(K10&gt;=-0.05,"Green",IF(K10&gt;=-0.15,"Amber","Red")))</f>
        <v>Green</v>
      </c>
      <c r="M10" s="11" t="n">
        <v>176</v>
      </c>
      <c r="N10" s="12" t="n">
        <v>180</v>
      </c>
      <c r="O10" s="13" t="n">
        <f aca="false">IFERROR((N10-M10)/M10,"")</f>
        <v>0.0227272727272727</v>
      </c>
      <c r="P10" s="14" t="str">
        <f aca="false">IF(O10="","",IF(O10&gt;=-0.05,"Green",IF(O10&gt;=-0.15,"Amber","Red")))</f>
        <v>Green</v>
      </c>
    </row>
    <row r="11" customFormat="false" ht="25.5" hidden="false" customHeight="true" outlineLevel="0" collapsed="false">
      <c r="A11" s="8" t="s">
        <v>40</v>
      </c>
      <c r="B11" s="9" t="s">
        <v>41</v>
      </c>
      <c r="C11" s="9" t="s">
        <v>42</v>
      </c>
      <c r="D11" s="10" t="n">
        <v>378</v>
      </c>
      <c r="E11" s="11" t="n">
        <v>94.5</v>
      </c>
      <c r="F11" s="12" t="n">
        <v>105</v>
      </c>
      <c r="G11" s="13" t="n">
        <f aca="false">IFERROR((F11-E11)/E11,"")</f>
        <v>0.111111111111111</v>
      </c>
      <c r="H11" s="14" t="str">
        <f aca="false">IF(G11="","",IF(G11&gt;=-0.05,"Green",IF(G11&gt;=-0.15,"Amber","Red")))</f>
        <v>Green</v>
      </c>
      <c r="I11" s="11" t="n">
        <v>226</v>
      </c>
      <c r="J11" s="12" t="n">
        <v>240</v>
      </c>
      <c r="K11" s="13" t="n">
        <f aca="false">IFERROR((J11-I11)/I11,"")</f>
        <v>0.0619469026548673</v>
      </c>
      <c r="L11" s="14" t="str">
        <f aca="false">IF(K11="","",IF(K11&gt;=-0.05,"Green",IF(K11&gt;=-0.15,"Amber","Red")))</f>
        <v>Green</v>
      </c>
      <c r="M11" s="11" t="n">
        <v>378</v>
      </c>
      <c r="N11" s="12" t="n">
        <v>405</v>
      </c>
      <c r="O11" s="13" t="n">
        <f aca="false">IFERROR((N11-M11)/M11,"")</f>
        <v>0.0714285714285714</v>
      </c>
      <c r="P11" s="14" t="str">
        <f aca="false">IF(O11="","",IF(O11&gt;=-0.05,"Green",IF(O11&gt;=-0.15,"Amber","Red")))</f>
        <v>Green</v>
      </c>
    </row>
    <row r="12" customFormat="false" ht="25.5" hidden="false" customHeight="true" outlineLevel="0" collapsed="false">
      <c r="A12" s="8" t="s">
        <v>43</v>
      </c>
      <c r="B12" s="9" t="s">
        <v>44</v>
      </c>
      <c r="C12" s="9" t="s">
        <v>45</v>
      </c>
      <c r="D12" s="10" t="n">
        <v>150</v>
      </c>
      <c r="E12" s="11" t="n">
        <v>37.5</v>
      </c>
      <c r="F12" s="12" t="n">
        <v>25</v>
      </c>
      <c r="G12" s="13" t="n">
        <f aca="false">IFERROR((F12-E12)/E12,"")</f>
        <v>-0.333333333333333</v>
      </c>
      <c r="H12" s="14" t="str">
        <f aca="false">IF(G12="","",IF(G12&gt;=-0.05,"Green",IF(G12&gt;=-0.15,"Amber","Red")))</f>
        <v>Red</v>
      </c>
      <c r="I12" s="11" t="n">
        <v>90</v>
      </c>
      <c r="J12" s="12" t="n">
        <v>80</v>
      </c>
      <c r="K12" s="13" t="n">
        <f aca="false">IFERROR((J12-I12)/I12,"")</f>
        <v>-0.111111111111111</v>
      </c>
      <c r="L12" s="14" t="str">
        <f aca="false">IF(K12="","",IF(K12&gt;=-0.05,"Green",IF(K12&gt;=-0.15,"Amber","Red")))</f>
        <v>Amber</v>
      </c>
      <c r="M12" s="11" t="n">
        <v>150</v>
      </c>
      <c r="N12" s="12" t="n">
        <v>145</v>
      </c>
      <c r="O12" s="13" t="n">
        <f aca="false">IFERROR((N12-M12)/M12,"")</f>
        <v>-0.0333333333333333</v>
      </c>
      <c r="P12" s="14" t="str">
        <f aca="false">IF(O12="","",IF(O12&gt;=-0.05,"Green",IF(O12&gt;=-0.15,"Amber","Red")))</f>
        <v>Green</v>
      </c>
    </row>
    <row r="13" customFormat="false" ht="15" hidden="false" customHeight="false" outlineLevel="0" collapsed="false">
      <c r="A13" s="15"/>
      <c r="B13" s="16" t="s">
        <v>46</v>
      </c>
      <c r="C13" s="15"/>
      <c r="D13" s="17" t="n">
        <f aca="false">SUM(D5:D12)</f>
        <v>4200</v>
      </c>
      <c r="E13" s="17" t="n">
        <f aca="false">SUM(E5:E12)</f>
        <v>1050</v>
      </c>
      <c r="F13" s="17" t="n">
        <f aca="false">SUM(F5:F12)</f>
        <v>973</v>
      </c>
      <c r="G13" s="18" t="n">
        <f aca="false">(F13-E13)/E13</f>
        <v>-0.0733333333333333</v>
      </c>
      <c r="H13" s="15"/>
      <c r="I13" s="17" t="n">
        <f aca="false">SUM(I5:I12)</f>
        <v>2518</v>
      </c>
      <c r="J13" s="17" t="n">
        <f aca="false">SUM(J5:J12)</f>
        <v>2540</v>
      </c>
      <c r="K13" s="18" t="n">
        <f aca="false">(J13-I13)/I13</f>
        <v>0.00873709293089754</v>
      </c>
      <c r="L13" s="15"/>
      <c r="M13" s="17" t="n">
        <f aca="false">SUM(M5:M12)</f>
        <v>4200</v>
      </c>
      <c r="N13" s="17" t="n">
        <f aca="false">SUM(N5:N12)</f>
        <v>4195</v>
      </c>
      <c r="O13" s="18" t="n">
        <f aca="false">(N13-M13)/M13</f>
        <v>-0.00119047619047619</v>
      </c>
      <c r="P13" s="15"/>
    </row>
  </sheetData>
  <mergeCells count="2">
    <mergeCell ref="A1:P1"/>
    <mergeCell ref="A2:P2"/>
  </mergeCells>
  <conditionalFormatting sqref="H5:H12">
    <cfRule type="expression" priority="2" aboveAverage="0" equalAverage="0" bottom="0" percent="0" rank="0" text="" dxfId="0">
      <formula>EXACT(H5,"Green")</formula>
    </cfRule>
    <cfRule type="expression" priority="3" aboveAverage="0" equalAverage="0" bottom="0" percent="0" rank="0" text="" dxfId="1">
      <formula>EXACT(H5,"Amber")</formula>
    </cfRule>
    <cfRule type="expression" priority="4" aboveAverage="0" equalAverage="0" bottom="0" percent="0" rank="0" text="" dxfId="2">
      <formula>EXACT(H5,"Red")</formula>
    </cfRule>
  </conditionalFormatting>
  <conditionalFormatting sqref="L5:L12">
    <cfRule type="expression" priority="5" aboveAverage="0" equalAverage="0" bottom="0" percent="0" rank="0" text="" dxfId="0">
      <formula>EXACT(L5,"Green")</formula>
    </cfRule>
    <cfRule type="expression" priority="6" aboveAverage="0" equalAverage="0" bottom="0" percent="0" rank="0" text="" dxfId="1">
      <formula>EXACT(L5,"Amber")</formula>
    </cfRule>
    <cfRule type="expression" priority="7" aboveAverage="0" equalAverage="0" bottom="0" percent="0" rank="0" text="" dxfId="2">
      <formula>EXACT(L5,"Red")</formula>
    </cfRule>
  </conditionalFormatting>
  <conditionalFormatting sqref="P5:P12">
    <cfRule type="expression" priority="8" aboveAverage="0" equalAverage="0" bottom="0" percent="0" rank="0" text="" dxfId="0">
      <formula>EXACT(P5,"Green")</formula>
    </cfRule>
    <cfRule type="expression" priority="9" aboveAverage="0" equalAverage="0" bottom="0" percent="0" rank="0" text="" dxfId="1">
      <formula>EXACT(P5,"Amber")</formula>
    </cfRule>
    <cfRule type="expression" priority="10" aboveAverage="0" equalAverage="0" bottom="0" percent="0" rank="0" text="" dxfId="2">
      <formula>EXACT(P5,"Red")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18"/>
    <col collapsed="false" customWidth="true" hidden="false" outlineLevel="0" max="3" min="3" style="0" width="8"/>
    <col collapsed="false" customWidth="true" hidden="false" outlineLevel="0" max="4" min="4" style="0" width="12"/>
    <col collapsed="false" customWidth="true" hidden="false" outlineLevel="0" max="5" min="5" style="0" width="50"/>
    <col collapsed="false" customWidth="true" hidden="false" outlineLevel="0" max="6" min="6" style="0" width="40"/>
  </cols>
  <sheetData>
    <row r="1" customFormat="false" ht="30" hidden="false" customHeight="true" outlineLevel="0" collapsed="false">
      <c r="A1" s="5" t="s">
        <v>47</v>
      </c>
      <c r="B1" s="5"/>
      <c r="C1" s="5"/>
      <c r="D1" s="5"/>
      <c r="E1" s="5"/>
      <c r="F1" s="5"/>
    </row>
    <row r="2" customFormat="false" ht="18" hidden="false" customHeight="true" outlineLevel="0" collapsed="false">
      <c r="A2" s="6" t="s">
        <v>48</v>
      </c>
      <c r="B2" s="6"/>
      <c r="C2" s="6"/>
      <c r="D2" s="6"/>
      <c r="E2" s="6"/>
      <c r="F2" s="6"/>
    </row>
    <row r="4" customFormat="false" ht="31.5" hidden="false" customHeight="true" outlineLevel="0" collapsed="false">
      <c r="A4" s="7" t="s">
        <v>49</v>
      </c>
      <c r="B4" s="7" t="s">
        <v>8</v>
      </c>
      <c r="C4" s="7" t="s">
        <v>50</v>
      </c>
      <c r="D4" s="7" t="s">
        <v>51</v>
      </c>
      <c r="E4" s="7" t="s">
        <v>52</v>
      </c>
      <c r="F4" s="7" t="s">
        <v>53</v>
      </c>
    </row>
    <row r="5" customFormat="false" ht="36" hidden="false" customHeight="true" outlineLevel="0" collapsed="false">
      <c r="A5" s="19" t="s">
        <v>25</v>
      </c>
      <c r="B5" s="19" t="s">
        <v>27</v>
      </c>
      <c r="C5" s="20" t="s">
        <v>54</v>
      </c>
      <c r="D5" s="20" t="s">
        <v>55</v>
      </c>
      <c r="E5" s="19" t="s">
        <v>56</v>
      </c>
      <c r="F5" s="19" t="s">
        <v>57</v>
      </c>
    </row>
    <row r="6" customFormat="false" ht="36" hidden="false" customHeight="true" outlineLevel="0" collapsed="false">
      <c r="A6" s="19" t="s">
        <v>34</v>
      </c>
      <c r="B6" s="19" t="s">
        <v>36</v>
      </c>
      <c r="C6" s="20" t="s">
        <v>54</v>
      </c>
      <c r="D6" s="20" t="s">
        <v>58</v>
      </c>
      <c r="E6" s="19" t="s">
        <v>59</v>
      </c>
      <c r="F6" s="19" t="s">
        <v>60</v>
      </c>
    </row>
    <row r="7" customFormat="false" ht="36" hidden="false" customHeight="true" outlineLevel="0" collapsed="false">
      <c r="A7" s="19" t="s">
        <v>43</v>
      </c>
      <c r="B7" s="19" t="s">
        <v>45</v>
      </c>
      <c r="C7" s="20" t="s">
        <v>54</v>
      </c>
      <c r="D7" s="20" t="s">
        <v>55</v>
      </c>
      <c r="E7" s="19" t="s">
        <v>61</v>
      </c>
      <c r="F7" s="19" t="s">
        <v>62</v>
      </c>
    </row>
  </sheetData>
  <mergeCells count="2">
    <mergeCell ref="A1:F1"/>
    <mergeCell ref="A2:F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2026-04-28T20:29:08Z</dcterms:created>
  <dc:creator>openpyxl</dc:creator>
  <dc:description/>
  <dc:language>en-US</dc:language>
  <cp:lastModifiedBy/>
  <dcterms:modified xsi:type="dcterms:W3CDTF">2026-04-28T20:29:08Z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